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00213-Galo\0-Datos\025-PCBE Cursos\20-Mód 1, GRADE\"/>
    </mc:Choice>
  </mc:AlternateContent>
  <bookViews>
    <workbookView xWindow="0" yWindow="0" windowWidth="20490" windowHeight="7365"/>
  </bookViews>
  <sheets>
    <sheet name="Un IC 95%" sheetId="2" r:id="rId1"/>
    <sheet name="Varios IC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2" l="1"/>
  <c r="C24" i="2"/>
  <c r="C23" i="2"/>
  <c r="C22" i="2"/>
  <c r="C14" i="2"/>
  <c r="F12" i="2"/>
  <c r="E12" i="2"/>
  <c r="D12" i="2"/>
  <c r="C12" i="2"/>
  <c r="D8" i="2"/>
  <c r="G8" i="2" s="1"/>
  <c r="H8" i="2" s="1"/>
  <c r="D7" i="2"/>
  <c r="G7" i="2" s="1"/>
  <c r="H7" i="2" s="1"/>
  <c r="G6" i="2"/>
  <c r="H6" i="2" s="1"/>
  <c r="D6" i="2"/>
  <c r="C6" i="2"/>
  <c r="C7" i="2" s="1"/>
  <c r="B6" i="2"/>
  <c r="B7" i="2" s="1"/>
  <c r="G5" i="2"/>
  <c r="H5" i="2" s="1"/>
  <c r="F5" i="2"/>
  <c r="F12" i="1"/>
  <c r="E12" i="1"/>
  <c r="D12" i="1"/>
  <c r="C12" i="1"/>
  <c r="F6" i="2" l="1"/>
  <c r="C8" i="2"/>
  <c r="F8" i="2" s="1"/>
  <c r="I8" i="2" s="1"/>
  <c r="F7" i="2"/>
  <c r="I7" i="2" s="1"/>
  <c r="K7" i="2" s="1"/>
  <c r="E16" i="2" s="1"/>
  <c r="B8" i="2"/>
  <c r="E14" i="2"/>
  <c r="I5" i="2"/>
  <c r="I6" i="2"/>
  <c r="J6" i="2" s="1"/>
  <c r="D15" i="2" s="1"/>
  <c r="D14" i="2"/>
  <c r="B6" i="1"/>
  <c r="J7" i="2" l="1"/>
  <c r="E15" i="2" s="1"/>
  <c r="E18" i="2" s="1"/>
  <c r="D24" i="2" s="1"/>
  <c r="J5" i="2"/>
  <c r="C15" i="2" s="1"/>
  <c r="K5" i="2"/>
  <c r="C16" i="2" s="1"/>
  <c r="F14" i="2"/>
  <c r="K8" i="2"/>
  <c r="F16" i="2" s="1"/>
  <c r="J8" i="2"/>
  <c r="F15" i="2" s="1"/>
  <c r="K6" i="2"/>
  <c r="D16" i="2" s="1"/>
  <c r="D18" i="2" s="1"/>
  <c r="D23" i="2" s="1"/>
  <c r="C14" i="1"/>
  <c r="F5" i="1"/>
  <c r="D8" i="1"/>
  <c r="D7" i="1"/>
  <c r="D6" i="1"/>
  <c r="G6" i="1" s="1"/>
  <c r="H6" i="1" s="1"/>
  <c r="G5" i="1"/>
  <c r="H5" i="1" s="1"/>
  <c r="C23" i="1"/>
  <c r="C24" i="1"/>
  <c r="C25" i="1"/>
  <c r="C22" i="1"/>
  <c r="F18" i="2" l="1"/>
  <c r="D25" i="2" s="1"/>
  <c r="C18" i="2"/>
  <c r="D22" i="2" s="1"/>
  <c r="I5" i="1"/>
  <c r="K5" i="1" s="1"/>
  <c r="C16" i="1" s="1"/>
  <c r="G8" i="1"/>
  <c r="H8" i="1" s="1"/>
  <c r="G7" i="1"/>
  <c r="H7" i="1" s="1"/>
  <c r="C6" i="1"/>
  <c r="F6" i="1" s="1"/>
  <c r="I6" i="1" s="1"/>
  <c r="D14" i="1"/>
  <c r="J5" i="1" l="1"/>
  <c r="C15" i="1" s="1"/>
  <c r="C18" i="1" s="1"/>
  <c r="B7" i="1"/>
  <c r="E14" i="1" s="1"/>
  <c r="C7" i="1"/>
  <c r="C8" i="1" s="1"/>
  <c r="F8" i="1" s="1"/>
  <c r="I8" i="1" s="1"/>
  <c r="J6" i="1"/>
  <c r="D15" i="1" s="1"/>
  <c r="D18" i="1" s="1"/>
  <c r="K6" i="1"/>
  <c r="D16" i="1" s="1"/>
  <c r="B8" i="1"/>
  <c r="F14" i="1" s="1"/>
  <c r="F7" i="1"/>
  <c r="I7" i="1" s="1"/>
  <c r="K7" i="1" s="1"/>
  <c r="E16" i="1" s="1"/>
  <c r="D22" i="1" l="1"/>
  <c r="J7" i="1"/>
  <c r="E15" i="1" s="1"/>
  <c r="J8" i="1"/>
  <c r="F15" i="1" s="1"/>
  <c r="F18" i="1" s="1"/>
  <c r="K8" i="1"/>
  <c r="F16" i="1" s="1"/>
  <c r="E18" i="1" l="1"/>
  <c r="D24" i="1" s="1"/>
  <c r="D25" i="1"/>
  <c r="D23" i="1"/>
</calcChain>
</file>

<file path=xl/sharedStrings.xml><?xml version="1.0" encoding="utf-8"?>
<sst xmlns="http://schemas.openxmlformats.org/spreadsheetml/2006/main" count="60" uniqueCount="23">
  <si>
    <t>Media</t>
  </si>
  <si>
    <t>(</t>
  </si>
  <si>
    <t>-</t>
  </si>
  <si>
    <t>)</t>
  </si>
  <si>
    <t>%</t>
  </si>
  <si>
    <t>a</t>
  </si>
  <si>
    <t xml:space="preserve">intervalo de confianza al </t>
  </si>
  <si>
    <t>Desviación estándar</t>
  </si>
  <si>
    <t xml:space="preserve">Media con IC al </t>
  </si>
  <si>
    <t>Tamaño (n)</t>
  </si>
  <si>
    <t>Error estándar</t>
  </si>
  <si>
    <t>Grados de libertad</t>
  </si>
  <si>
    <t>"t teórica α/2; g l.</t>
  </si>
  <si>
    <t>IC</t>
  </si>
  <si>
    <t>Lím Inf IC</t>
  </si>
  <si>
    <t>Lím Sup IC</t>
  </si>
  <si>
    <t>Media (IC)</t>
  </si>
  <si>
    <t xml:space="preserve">Decimales: </t>
  </si>
  <si>
    <t>Cálculo del intervalo de confianza de una media (mediante t de Student)</t>
  </si>
  <si>
    <r>
      <rPr>
        <i/>
        <sz val="10"/>
        <color theme="1"/>
        <rFont val="Calibri"/>
        <family val="2"/>
        <scheme val="minor"/>
      </rPr>
      <t>t</t>
    </r>
    <r>
      <rPr>
        <sz val="10"/>
        <color theme="1"/>
        <rFont val="Calibri"/>
        <family val="2"/>
        <scheme val="minor"/>
      </rPr>
      <t xml:space="preserve"> de Student</t>
    </r>
  </si>
  <si>
    <r>
      <t xml:space="preserve">IC 95% = media </t>
    </r>
    <r>
      <rPr>
        <b/>
        <sz val="12"/>
        <color rgb="FF000000"/>
        <rFont val="+mn-ea"/>
      </rPr>
      <t>±</t>
    </r>
    <r>
      <rPr>
        <b/>
        <sz val="12"/>
        <color rgb="FF000000"/>
        <rFont val="Trebuchet MS"/>
        <family val="2"/>
      </rPr>
      <t xml:space="preserve"> t</t>
    </r>
    <r>
      <rPr>
        <b/>
        <vertAlign val="subscript"/>
        <sz val="12"/>
        <color rgb="FF000000"/>
        <rFont val="Trebuchet MS"/>
        <family val="2"/>
      </rPr>
      <t xml:space="preserve"> teórica según alfa</t>
    </r>
    <r>
      <rPr>
        <b/>
        <sz val="12"/>
        <color rgb="FF000000"/>
        <rFont val="Trebuchet MS"/>
        <family val="2"/>
      </rPr>
      <t xml:space="preserve"> x DE/Raíz(n)</t>
    </r>
  </si>
  <si>
    <t>;</t>
  </si>
  <si>
    <t>Media (IC en cada línea)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</si>
</sst>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rgb="FF000000"/>
      <name val="+mn-ea"/>
    </font>
    <font>
      <b/>
      <u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bscript"/>
      <sz val="12"/>
      <color rgb="FF000000"/>
      <name val="Trebuchet MS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4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left" vertical="center" readingOrder="1"/>
    </xf>
    <xf numFmtId="0" fontId="7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vertical="center"/>
    </xf>
    <xf numFmtId="9" fontId="4" fillId="0" borderId="8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distributed"/>
    </xf>
    <xf numFmtId="1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1" fontId="4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2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distributed"/>
    </xf>
    <xf numFmtId="49" fontId="4" fillId="0" borderId="2" xfId="0" applyNumberFormat="1" applyFont="1" applyFill="1" applyBorder="1" applyAlignment="1">
      <alignment vertical="center"/>
    </xf>
    <xf numFmtId="9" fontId="4" fillId="0" borderId="11" xfId="0" applyNumberFormat="1" applyFont="1" applyFill="1" applyBorder="1" applyAlignment="1">
      <alignment horizontal="left" vertical="center"/>
    </xf>
    <xf numFmtId="164" fontId="4" fillId="2" borderId="8" xfId="1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2" fontId="9" fillId="3" borderId="1" xfId="0" applyNumberFormat="1" applyFont="1" applyFill="1" applyBorder="1" applyAlignment="1">
      <alignment horizontal="center" vertical="center" wrapText="1"/>
    </xf>
    <xf numFmtId="9" fontId="4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zoomScale="110" zoomScaleNormal="110" workbookViewId="0">
      <selection activeCell="B1" sqref="B1"/>
    </sheetView>
  </sheetViews>
  <sheetFormatPr baseColWidth="10" defaultRowHeight="15"/>
  <cols>
    <col min="1" max="1" width="1.28515625" customWidth="1"/>
    <col min="2" max="2" width="14" customWidth="1"/>
    <col min="3" max="3" width="12.7109375" customWidth="1"/>
    <col min="4" max="4" width="29.5703125" customWidth="1"/>
    <col min="5" max="5" width="18.140625" customWidth="1"/>
    <col min="6" max="6" width="12.85546875" hidden="1" customWidth="1"/>
    <col min="7" max="11" width="0" hidden="1" customWidth="1"/>
  </cols>
  <sheetData>
    <row r="1" spans="2:11" ht="19.5" customHeight="1">
      <c r="B1" s="6" t="s">
        <v>18</v>
      </c>
    </row>
    <row r="2" spans="2:11" ht="19.5">
      <c r="B2" s="5" t="s">
        <v>20</v>
      </c>
    </row>
    <row r="4" spans="2:11" ht="30">
      <c r="B4" s="7" t="s">
        <v>0</v>
      </c>
      <c r="C4" s="7" t="s">
        <v>7</v>
      </c>
      <c r="D4" s="7" t="s">
        <v>9</v>
      </c>
      <c r="E4" s="7" t="s">
        <v>6</v>
      </c>
      <c r="F4" s="7" t="s">
        <v>10</v>
      </c>
      <c r="G4" s="7" t="s">
        <v>11</v>
      </c>
      <c r="H4" s="14" t="s">
        <v>12</v>
      </c>
      <c r="I4" s="7" t="s">
        <v>13</v>
      </c>
      <c r="J4" s="15" t="s">
        <v>15</v>
      </c>
      <c r="K4" s="15" t="s">
        <v>14</v>
      </c>
    </row>
    <row r="5" spans="2:11" ht="15.75" customHeight="1">
      <c r="B5" s="31">
        <v>43.12</v>
      </c>
      <c r="C5" s="8">
        <v>18</v>
      </c>
      <c r="D5" s="8">
        <v>150</v>
      </c>
      <c r="E5" s="32">
        <v>0.95</v>
      </c>
      <c r="F5" s="16">
        <f>C5/(SQRT(D5))</f>
        <v>1.4696938456699069</v>
      </c>
      <c r="G5" s="17">
        <f>D5-1</f>
        <v>149</v>
      </c>
      <c r="H5" s="13">
        <f>TINV((1-E5),G5)</f>
        <v>1.976013177689196</v>
      </c>
      <c r="I5" s="18">
        <f>F5*H5</f>
        <v>2.9041344062124477</v>
      </c>
      <c r="J5" s="19">
        <f>B5-I5</f>
        <v>40.215865593787548</v>
      </c>
      <c r="K5" s="19">
        <f>B5+I5</f>
        <v>46.024134406212447</v>
      </c>
    </row>
    <row r="6" spans="2:11" hidden="1">
      <c r="B6" s="31">
        <f>B5</f>
        <v>43.12</v>
      </c>
      <c r="C6" s="12">
        <f>C5</f>
        <v>18</v>
      </c>
      <c r="D6" s="12">
        <f>D5</f>
        <v>150</v>
      </c>
      <c r="E6" s="32">
        <v>0.95</v>
      </c>
      <c r="F6" s="16">
        <f t="shared" ref="F6:F8" si="0">C6/(SQRT(D6))</f>
        <v>1.4696938456699069</v>
      </c>
      <c r="G6" s="17">
        <f t="shared" ref="G6:G8" si="1">D6-1</f>
        <v>149</v>
      </c>
      <c r="H6" s="13">
        <f>TINV((1-E6),G6)</f>
        <v>1.976013177689196</v>
      </c>
      <c r="I6" s="18">
        <f t="shared" ref="I6:I8" si="2">F6*H6</f>
        <v>2.9041344062124477</v>
      </c>
      <c r="J6" s="19">
        <f t="shared" ref="J6:J8" si="3">B6-I6</f>
        <v>40.215865593787548</v>
      </c>
      <c r="K6" s="19">
        <f t="shared" ref="K6:K8" si="4">B6+I6</f>
        <v>46.024134406212447</v>
      </c>
    </row>
    <row r="7" spans="2:11" hidden="1">
      <c r="B7" s="31">
        <f t="shared" ref="B7:C8" si="5">B6</f>
        <v>43.12</v>
      </c>
      <c r="C7" s="12">
        <f t="shared" si="5"/>
        <v>18</v>
      </c>
      <c r="D7" s="12">
        <f>D5</f>
        <v>150</v>
      </c>
      <c r="E7" s="32">
        <v>0.99</v>
      </c>
      <c r="F7" s="16">
        <f t="shared" si="0"/>
        <v>1.4696938456699069</v>
      </c>
      <c r="G7" s="17">
        <f t="shared" si="1"/>
        <v>149</v>
      </c>
      <c r="H7" s="13">
        <f t="shared" ref="H7:H8" si="6">TINV((1-E7),G7)</f>
        <v>2.6092279074478903</v>
      </c>
      <c r="I7" s="18">
        <f t="shared" si="2"/>
        <v>3.8347661975263341</v>
      </c>
      <c r="J7" s="19">
        <f t="shared" si="3"/>
        <v>39.285233802473662</v>
      </c>
      <c r="K7" s="19">
        <f t="shared" si="4"/>
        <v>46.954766197526332</v>
      </c>
    </row>
    <row r="8" spans="2:11" hidden="1">
      <c r="B8" s="31">
        <f t="shared" si="5"/>
        <v>43.12</v>
      </c>
      <c r="C8" s="12">
        <f t="shared" si="5"/>
        <v>18</v>
      </c>
      <c r="D8" s="12">
        <f>D5</f>
        <v>150</v>
      </c>
      <c r="E8" s="33">
        <v>0.999</v>
      </c>
      <c r="F8" s="16">
        <f t="shared" si="0"/>
        <v>1.4696938456699069</v>
      </c>
      <c r="G8" s="17">
        <f t="shared" si="1"/>
        <v>149</v>
      </c>
      <c r="H8" s="13">
        <f t="shared" si="6"/>
        <v>3.3570202825441466</v>
      </c>
      <c r="I8" s="18">
        <f t="shared" si="2"/>
        <v>4.9337920490441842</v>
      </c>
      <c r="J8" s="19">
        <f t="shared" si="3"/>
        <v>38.186207950955811</v>
      </c>
      <c r="K8" s="19">
        <f t="shared" si="4"/>
        <v>48.053792049044183</v>
      </c>
    </row>
    <row r="9" spans="2:11" hidden="1"/>
    <row r="10" spans="2:11" hidden="1">
      <c r="B10" s="21" t="s">
        <v>17</v>
      </c>
      <c r="C10" s="22">
        <v>2</v>
      </c>
    </row>
    <row r="11" spans="2:11" hidden="1">
      <c r="B11" s="21"/>
      <c r="C11" s="21"/>
    </row>
    <row r="12" spans="2:11" hidden="1">
      <c r="B12" s="37" t="s">
        <v>13</v>
      </c>
      <c r="C12" s="39">
        <f>E5*100</f>
        <v>95</v>
      </c>
      <c r="D12" s="39">
        <f>E6*100</f>
        <v>95</v>
      </c>
      <c r="E12" s="39">
        <f>E7*100</f>
        <v>99</v>
      </c>
      <c r="F12" s="43">
        <f>E8*100</f>
        <v>99.9</v>
      </c>
    </row>
    <row r="13" spans="2:11" hidden="1">
      <c r="B13" s="38" t="s">
        <v>21</v>
      </c>
      <c r="C13" s="35"/>
      <c r="D13" s="35"/>
      <c r="E13" s="35"/>
      <c r="F13" s="36"/>
    </row>
    <row r="14" spans="2:11" hidden="1">
      <c r="B14" s="1" t="s">
        <v>1</v>
      </c>
      <c r="C14" s="2">
        <f>ROUND(B5,C10)</f>
        <v>43.12</v>
      </c>
      <c r="D14" s="2">
        <f>ROUND(B6,C10)</f>
        <v>43.12</v>
      </c>
      <c r="E14" s="2">
        <f>ROUND(B7,C10)</f>
        <v>43.12</v>
      </c>
      <c r="F14" s="24">
        <f>ROUND(B8,C10)</f>
        <v>43.12</v>
      </c>
    </row>
    <row r="15" spans="2:11" hidden="1">
      <c r="B15" s="1" t="s">
        <v>2</v>
      </c>
      <c r="C15" s="2">
        <f>ROUND(J5,C10)</f>
        <v>40.22</v>
      </c>
      <c r="D15" s="2">
        <f>ROUND(J6,C10)</f>
        <v>40.22</v>
      </c>
      <c r="E15" s="2">
        <f>ROUND(J7,C10)</f>
        <v>39.29</v>
      </c>
      <c r="F15" s="24">
        <f>ROUND(J8,C10)</f>
        <v>38.19</v>
      </c>
    </row>
    <row r="16" spans="2:11" hidden="1">
      <c r="B16" s="1" t="s">
        <v>3</v>
      </c>
      <c r="C16" s="2">
        <f>ROUND(K5,C10)</f>
        <v>46.02</v>
      </c>
      <c r="D16" s="2">
        <f>ROUND(K6,C10)</f>
        <v>46.02</v>
      </c>
      <c r="E16" s="2">
        <f>ROUND(K7,C10)</f>
        <v>46.95</v>
      </c>
      <c r="F16" s="24">
        <f>ROUND(K8,C10)</f>
        <v>48.05</v>
      </c>
    </row>
    <row r="17" spans="2:6" hidden="1">
      <c r="B17" s="1" t="s">
        <v>4</v>
      </c>
      <c r="C17" s="3" t="s">
        <v>16</v>
      </c>
      <c r="D17" s="3" t="s">
        <v>16</v>
      </c>
      <c r="E17" s="3" t="s">
        <v>16</v>
      </c>
      <c r="F17" s="25" t="s">
        <v>16</v>
      </c>
    </row>
    <row r="18" spans="2:6" ht="38.25" hidden="1">
      <c r="B18" s="42" t="s">
        <v>5</v>
      </c>
      <c r="C18" s="40" t="str">
        <f>CONCATENATE(C14," ",B14,B12,," ",C12,B17,B13," ",C15," ",B18," ",C16,B16)</f>
        <v>43,12 (IC 95%; 40,22 a 46,02)</v>
      </c>
      <c r="D18" s="40" t="str">
        <f>CONCATENATE(D14," ",B14,B12," ",D12,B17,B13," ",D15," ",B18," ",D16,B16)</f>
        <v>43,12 (IC 95%; 40,22 a 46,02)</v>
      </c>
      <c r="E18" s="40" t="str">
        <f>CONCATENATE(E14," ",B14,B12," ",E12,B17,B13," ",,E15," ",B18," ",E16,B16)</f>
        <v>43,12 (IC 99%; 39,29 a 46,95)</v>
      </c>
      <c r="F18" s="41" t="str">
        <f>CONCATENATE(F14," ",B14,B12," ",F12,B17,B13," ",F15," ",B18," ",F16,B16)</f>
        <v>43,12 (IC 99,9%; 38,19 a 48,05)</v>
      </c>
    </row>
    <row r="19" spans="2:6" ht="18" customHeight="1">
      <c r="B19" s="4"/>
      <c r="C19" s="4"/>
      <c r="D19" s="4"/>
      <c r="E19" s="4"/>
      <c r="F19" s="4"/>
    </row>
    <row r="20" spans="2:6" ht="18" customHeight="1">
      <c r="D20" s="30" t="s">
        <v>19</v>
      </c>
    </row>
    <row r="21" spans="2:6" ht="18" customHeight="1">
      <c r="B21" s="23"/>
      <c r="C21" s="23"/>
      <c r="D21" s="34" t="s">
        <v>22</v>
      </c>
    </row>
    <row r="22" spans="2:6" ht="18" customHeight="1">
      <c r="B22" s="9" t="s">
        <v>8</v>
      </c>
      <c r="C22" s="10">
        <f>E5</f>
        <v>0.95</v>
      </c>
      <c r="D22" s="26" t="str">
        <f>C18</f>
        <v>43,12 (IC 95%; 40,22 a 46,02)</v>
      </c>
    </row>
    <row r="23" spans="2:6" ht="25.5" hidden="1">
      <c r="B23" s="9" t="s">
        <v>8</v>
      </c>
      <c r="C23" s="10">
        <f>E6</f>
        <v>0.95</v>
      </c>
      <c r="D23" s="11" t="str">
        <f>D18</f>
        <v>43,12 (IC 95%; 40,22 a 46,02)</v>
      </c>
    </row>
    <row r="24" spans="2:6" ht="25.5" hidden="1">
      <c r="B24" s="27" t="s">
        <v>8</v>
      </c>
      <c r="C24" s="28">
        <f>E7</f>
        <v>0.99</v>
      </c>
      <c r="D24" s="11" t="str">
        <f>E18</f>
        <v>43,12 (IC 99%; 39,29 a 46,95)</v>
      </c>
    </row>
    <row r="25" spans="2:6" ht="25.5" hidden="1">
      <c r="B25" s="9" t="s">
        <v>8</v>
      </c>
      <c r="C25" s="29">
        <f>E8</f>
        <v>0.999</v>
      </c>
      <c r="D25" s="26" t="str">
        <f>F18</f>
        <v>43,12 (IC 99,9%; 38,19 a 48,05)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opLeftCell="A3" zoomScale="130" zoomScaleNormal="130" workbookViewId="0">
      <selection activeCell="B3" sqref="B3"/>
    </sheetView>
  </sheetViews>
  <sheetFormatPr baseColWidth="10" defaultRowHeight="15"/>
  <cols>
    <col min="1" max="1" width="1.28515625" customWidth="1"/>
    <col min="2" max="2" width="14" customWidth="1"/>
    <col min="3" max="3" width="15" customWidth="1"/>
    <col min="4" max="4" width="27.42578125" customWidth="1"/>
    <col min="5" max="5" width="18.140625" customWidth="1"/>
    <col min="6" max="6" width="15.5703125" hidden="1" customWidth="1"/>
    <col min="7" max="11" width="11.42578125" hidden="1" customWidth="1"/>
  </cols>
  <sheetData>
    <row r="1" spans="2:11" ht="19.5" customHeight="1">
      <c r="B1" s="6" t="s">
        <v>18</v>
      </c>
    </row>
    <row r="2" spans="2:11" ht="19.5">
      <c r="B2" s="5" t="s">
        <v>20</v>
      </c>
    </row>
    <row r="4" spans="2:11" ht="30">
      <c r="B4" s="7" t="s">
        <v>0</v>
      </c>
      <c r="C4" s="7" t="s">
        <v>7</v>
      </c>
      <c r="D4" s="7" t="s">
        <v>9</v>
      </c>
      <c r="E4" s="7" t="s">
        <v>6</v>
      </c>
      <c r="F4" s="7" t="s">
        <v>10</v>
      </c>
      <c r="G4" s="7" t="s">
        <v>11</v>
      </c>
      <c r="H4" s="14" t="s">
        <v>12</v>
      </c>
      <c r="I4" s="7" t="s">
        <v>13</v>
      </c>
      <c r="J4" s="15" t="s">
        <v>15</v>
      </c>
      <c r="K4" s="15" t="s">
        <v>14</v>
      </c>
    </row>
    <row r="5" spans="2:11">
      <c r="B5" s="31">
        <v>43.12</v>
      </c>
      <c r="C5" s="8">
        <v>18</v>
      </c>
      <c r="D5" s="8">
        <v>150</v>
      </c>
      <c r="E5" s="32">
        <v>0.9</v>
      </c>
      <c r="F5" s="16">
        <f>C5/(SQRT(D5))</f>
        <v>1.4696938456699069</v>
      </c>
      <c r="G5" s="17">
        <f>D5-1</f>
        <v>149</v>
      </c>
      <c r="H5" s="13">
        <f>TINV((1-E5),G5)</f>
        <v>1.6551445337979596</v>
      </c>
      <c r="I5" s="18">
        <f>F5*H5</f>
        <v>2.4325557350170484</v>
      </c>
      <c r="J5" s="19">
        <f>B5-I5</f>
        <v>40.68744426498295</v>
      </c>
      <c r="K5" s="19">
        <f>B5+I5</f>
        <v>45.552555735017044</v>
      </c>
    </row>
    <row r="6" spans="2:11">
      <c r="B6" s="31">
        <f>B5</f>
        <v>43.12</v>
      </c>
      <c r="C6" s="12">
        <f>C5</f>
        <v>18</v>
      </c>
      <c r="D6" s="12">
        <f>D5</f>
        <v>150</v>
      </c>
      <c r="E6" s="32">
        <v>0.95</v>
      </c>
      <c r="F6" s="16">
        <f t="shared" ref="F6:F8" si="0">C6/(SQRT(D6))</f>
        <v>1.4696938456699069</v>
      </c>
      <c r="G6" s="17">
        <f t="shared" ref="G6:G8" si="1">D6-1</f>
        <v>149</v>
      </c>
      <c r="H6" s="13">
        <f>TINV((1-E6),G6)</f>
        <v>1.976013177689196</v>
      </c>
      <c r="I6" s="18">
        <f t="shared" ref="I6:I8" si="2">F6*H6</f>
        <v>2.9041344062124477</v>
      </c>
      <c r="J6" s="19">
        <f t="shared" ref="J6:J8" si="3">B6-I6</f>
        <v>40.215865593787548</v>
      </c>
      <c r="K6" s="19">
        <f t="shared" ref="K6:K8" si="4">B6+I6</f>
        <v>46.024134406212447</v>
      </c>
    </row>
    <row r="7" spans="2:11">
      <c r="B7" s="31">
        <f t="shared" ref="B7:C8" si="5">B6</f>
        <v>43.12</v>
      </c>
      <c r="C7" s="12">
        <f t="shared" si="5"/>
        <v>18</v>
      </c>
      <c r="D7" s="12">
        <f>D5</f>
        <v>150</v>
      </c>
      <c r="E7" s="32">
        <v>0.99</v>
      </c>
      <c r="F7" s="16">
        <f t="shared" si="0"/>
        <v>1.4696938456699069</v>
      </c>
      <c r="G7" s="17">
        <f t="shared" si="1"/>
        <v>149</v>
      </c>
      <c r="H7" s="13">
        <f t="shared" ref="H7:H8" si="6">TINV((1-E7),G7)</f>
        <v>2.6092279074478903</v>
      </c>
      <c r="I7" s="18">
        <f t="shared" si="2"/>
        <v>3.8347661975263341</v>
      </c>
      <c r="J7" s="19">
        <f t="shared" si="3"/>
        <v>39.285233802473662</v>
      </c>
      <c r="K7" s="19">
        <f t="shared" si="4"/>
        <v>46.954766197526332</v>
      </c>
    </row>
    <row r="8" spans="2:11">
      <c r="B8" s="31">
        <f t="shared" si="5"/>
        <v>43.12</v>
      </c>
      <c r="C8" s="12">
        <f t="shared" si="5"/>
        <v>18</v>
      </c>
      <c r="D8" s="12">
        <f>D5</f>
        <v>150</v>
      </c>
      <c r="E8" s="33">
        <v>0.999</v>
      </c>
      <c r="F8" s="16">
        <f t="shared" si="0"/>
        <v>1.4696938456699069</v>
      </c>
      <c r="G8" s="17">
        <f t="shared" si="1"/>
        <v>149</v>
      </c>
      <c r="H8" s="13">
        <f t="shared" si="6"/>
        <v>3.3570202825441466</v>
      </c>
      <c r="I8" s="18">
        <f t="shared" si="2"/>
        <v>4.9337920490441842</v>
      </c>
      <c r="J8" s="19">
        <f t="shared" si="3"/>
        <v>38.186207950955811</v>
      </c>
      <c r="K8" s="19">
        <f t="shared" si="4"/>
        <v>48.053792049044183</v>
      </c>
    </row>
    <row r="10" spans="2:11" hidden="1">
      <c r="B10" s="21" t="s">
        <v>17</v>
      </c>
      <c r="C10" s="22">
        <v>2</v>
      </c>
    </row>
    <row r="11" spans="2:11" hidden="1">
      <c r="B11" s="21"/>
      <c r="C11" s="21"/>
    </row>
    <row r="12" spans="2:11" hidden="1">
      <c r="B12" s="37" t="s">
        <v>13</v>
      </c>
      <c r="C12" s="39">
        <f>E5*100</f>
        <v>90</v>
      </c>
      <c r="D12" s="39">
        <f>E6*100</f>
        <v>95</v>
      </c>
      <c r="E12" s="39">
        <f>E7*100</f>
        <v>99</v>
      </c>
      <c r="F12" s="43">
        <f>E8*100</f>
        <v>99.9</v>
      </c>
    </row>
    <row r="13" spans="2:11" hidden="1">
      <c r="B13" s="38" t="s">
        <v>21</v>
      </c>
      <c r="C13" s="35"/>
      <c r="D13" s="35"/>
      <c r="E13" s="35"/>
      <c r="F13" s="36"/>
    </row>
    <row r="14" spans="2:11" hidden="1">
      <c r="B14" s="1" t="s">
        <v>1</v>
      </c>
      <c r="C14" s="2">
        <f>ROUND(B5,C10)</f>
        <v>43.12</v>
      </c>
      <c r="D14" s="2">
        <f>ROUND(B6,C10)</f>
        <v>43.12</v>
      </c>
      <c r="E14" s="2">
        <f>ROUND(B7,C10)</f>
        <v>43.12</v>
      </c>
      <c r="F14" s="24">
        <f>ROUND(B8,C10)</f>
        <v>43.12</v>
      </c>
    </row>
    <row r="15" spans="2:11" hidden="1">
      <c r="B15" s="1" t="s">
        <v>2</v>
      </c>
      <c r="C15" s="2">
        <f>ROUND(J5,C10)</f>
        <v>40.69</v>
      </c>
      <c r="D15" s="2">
        <f>ROUND(J6,C10)</f>
        <v>40.22</v>
      </c>
      <c r="E15" s="2">
        <f>ROUND(J7,C10)</f>
        <v>39.29</v>
      </c>
      <c r="F15" s="24">
        <f>ROUND(J8,C10)</f>
        <v>38.19</v>
      </c>
    </row>
    <row r="16" spans="2:11" hidden="1">
      <c r="B16" s="1" t="s">
        <v>3</v>
      </c>
      <c r="C16" s="2">
        <f>ROUND(K5,C10)</f>
        <v>45.55</v>
      </c>
      <c r="D16" s="2">
        <f>ROUND(K6,C10)</f>
        <v>46.02</v>
      </c>
      <c r="E16" s="2">
        <f>ROUND(K7,C10)</f>
        <v>46.95</v>
      </c>
      <c r="F16" s="24">
        <f>ROUND(K8,C10)</f>
        <v>48.05</v>
      </c>
    </row>
    <row r="17" spans="2:6" hidden="1">
      <c r="B17" s="1" t="s">
        <v>4</v>
      </c>
      <c r="C17" s="3" t="s">
        <v>16</v>
      </c>
      <c r="D17" s="3" t="s">
        <v>16</v>
      </c>
      <c r="E17" s="3" t="s">
        <v>16</v>
      </c>
      <c r="F17" s="25" t="s">
        <v>16</v>
      </c>
    </row>
    <row r="18" spans="2:6" ht="31.5" hidden="1" customHeight="1">
      <c r="B18" s="42" t="s">
        <v>5</v>
      </c>
      <c r="C18" s="40" t="str">
        <f>CONCATENATE(C14," ",B14,B12,," ",C12,B17,B13," ",C15," ",B18," ",C16,B16)</f>
        <v>43,12 (IC 90%; 40,69 a 45,55)</v>
      </c>
      <c r="D18" s="40" t="str">
        <f>CONCATENATE(D14," ",B14,B12," ",D12,B17,B13," ",D15," ",B18," ",D16,B16)</f>
        <v>43,12 (IC 95%; 40,22 a 46,02)</v>
      </c>
      <c r="E18" s="40" t="str">
        <f>CONCATENATE(E14," ",B14,B12," ",E12,B17,B13," ",,E15," ",B18," ",E16,B16)</f>
        <v>43,12 (IC 99%; 39,29 a 46,95)</v>
      </c>
      <c r="F18" s="41" t="str">
        <f>CONCATENATE(F14," ",B14,B12," ",F12,B17,B13," ",F15," ",B18," ",F16,B16)</f>
        <v>43,12 (IC 99,9%; 38,19 a 48,05)</v>
      </c>
    </row>
    <row r="19" spans="2:6" hidden="1">
      <c r="B19" s="4"/>
      <c r="C19" s="4"/>
      <c r="D19" s="4"/>
      <c r="E19" s="4"/>
      <c r="F19" s="4"/>
    </row>
    <row r="20" spans="2:6">
      <c r="D20" s="30" t="s">
        <v>19</v>
      </c>
    </row>
    <row r="21" spans="2:6">
      <c r="B21" s="23"/>
      <c r="C21" s="23"/>
      <c r="D21" s="34" t="s">
        <v>22</v>
      </c>
    </row>
    <row r="22" spans="2:6" ht="18" customHeight="1">
      <c r="B22" s="9" t="s">
        <v>8</v>
      </c>
      <c r="C22" s="10">
        <f>E5</f>
        <v>0.9</v>
      </c>
      <c r="D22" s="26" t="str">
        <f>C18</f>
        <v>43,12 (IC 90%; 40,69 a 45,55)</v>
      </c>
    </row>
    <row r="23" spans="2:6" ht="18" customHeight="1">
      <c r="B23" s="9" t="s">
        <v>8</v>
      </c>
      <c r="C23" s="10">
        <f>E6</f>
        <v>0.95</v>
      </c>
      <c r="D23" s="11" t="str">
        <f>D18</f>
        <v>43,12 (IC 95%; 40,22 a 46,02)</v>
      </c>
    </row>
    <row r="24" spans="2:6" ht="18" customHeight="1">
      <c r="B24" s="27" t="s">
        <v>8</v>
      </c>
      <c r="C24" s="28">
        <f>E7</f>
        <v>0.99</v>
      </c>
      <c r="D24" s="11" t="str">
        <f>E18</f>
        <v>43,12 (IC 99%; 39,29 a 46,95)</v>
      </c>
    </row>
    <row r="25" spans="2:6" ht="18" customHeight="1">
      <c r="B25" s="9" t="s">
        <v>8</v>
      </c>
      <c r="C25" s="29">
        <f>E8</f>
        <v>0.999</v>
      </c>
      <c r="D25" s="26" t="str">
        <f>F18</f>
        <v>43,12 (IC 99,9%; 38,19 a 48,05)</v>
      </c>
    </row>
    <row r="27" spans="2:6">
      <c r="C2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 IC 95%</vt:lpstr>
      <vt:lpstr>Varios 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2015-12-15T17:23:02Z</dcterms:created>
  <dcterms:modified xsi:type="dcterms:W3CDTF">2020-02-23T19:41:14Z</dcterms:modified>
</cp:coreProperties>
</file>