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lo\Desktop\ECA LEADER +\"/>
    </mc:Choice>
  </mc:AlternateContent>
  <bookViews>
    <workbookView xWindow="0" yWindow="0" windowWidth="20490" windowHeight="7545"/>
  </bookViews>
  <sheets>
    <sheet name="PtS" sheetId="2" r:id="rId1"/>
    <sheet name="PtSLEv, MortCV" sheetId="3" r:id="rId2"/>
    <sheet name="Mort x Rg1" sheetId="4" r:id="rId3"/>
    <sheet name="MortCV x Rg1" sheetId="5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5" l="1"/>
  <c r="C13" i="5"/>
  <c r="D10" i="5"/>
  <c r="D14" i="5" s="1"/>
  <c r="C9" i="5"/>
  <c r="C14" i="5" s="1"/>
  <c r="B5" i="5"/>
  <c r="E2" i="5"/>
  <c r="G2" i="5" s="1"/>
  <c r="A1" i="5"/>
  <c r="C7" i="5" s="1"/>
  <c r="D13" i="4"/>
  <c r="C13" i="4"/>
  <c r="D10" i="4"/>
  <c r="D14" i="4" s="1"/>
  <c r="B5" i="4"/>
  <c r="E2" i="4" s="1"/>
  <c r="G2" i="4" s="1"/>
  <c r="A1" i="4"/>
  <c r="F14" i="5" l="1"/>
  <c r="D7" i="5"/>
  <c r="C8" i="5"/>
  <c r="C11" i="5" s="1"/>
  <c r="D8" i="5"/>
  <c r="D11" i="5" s="1"/>
  <c r="C7" i="4"/>
  <c r="F14" i="4"/>
  <c r="D7" i="4"/>
  <c r="C8" i="4"/>
  <c r="D8" i="4"/>
  <c r="D11" i="4" s="1"/>
  <c r="C9" i="4"/>
  <c r="C14" i="4" s="1"/>
  <c r="A23" i="2"/>
  <c r="A23" i="3"/>
  <c r="C11" i="4" l="1"/>
  <c r="L2" i="2"/>
  <c r="H26" i="2" l="1"/>
  <c r="J16" i="2" l="1"/>
  <c r="I16" i="2"/>
  <c r="J15" i="2"/>
  <c r="I15" i="2"/>
  <c r="I13" i="2"/>
  <c r="F13" i="2"/>
  <c r="D13" i="2"/>
  <c r="I12" i="2"/>
  <c r="F12" i="2"/>
  <c r="G15" i="2" s="1"/>
  <c r="D12" i="2"/>
  <c r="I11" i="2"/>
  <c r="F11" i="2"/>
  <c r="D11" i="2"/>
  <c r="A21" i="3" l="1"/>
  <c r="A21" i="2"/>
  <c r="F21" i="3" l="1"/>
  <c r="C19" i="3"/>
  <c r="B19" i="3"/>
  <c r="J16" i="3"/>
  <c r="I16" i="3"/>
  <c r="J15" i="3"/>
  <c r="I15" i="3"/>
  <c r="I13" i="3"/>
  <c r="F13" i="3"/>
  <c r="D13" i="3"/>
  <c r="I12" i="3"/>
  <c r="F12" i="3"/>
  <c r="G15" i="3" s="1"/>
  <c r="D21" i="3" s="1"/>
  <c r="D12" i="3"/>
  <c r="I11" i="3"/>
  <c r="F11" i="3"/>
  <c r="H26" i="3" s="1"/>
  <c r="D11" i="3"/>
  <c r="I8" i="3"/>
  <c r="H8" i="3"/>
  <c r="E11" i="3" s="1"/>
  <c r="H11" i="3" s="1"/>
  <c r="E13" i="3" l="1"/>
  <c r="E12" i="3"/>
  <c r="H12" i="3" s="1"/>
  <c r="B21" i="3"/>
  <c r="C21" i="3"/>
  <c r="F21" i="2"/>
  <c r="B21" i="2"/>
  <c r="C19" i="2"/>
  <c r="B19" i="2"/>
  <c r="D21" i="2"/>
  <c r="I8" i="2"/>
  <c r="H8" i="2"/>
  <c r="E11" i="2" s="1"/>
  <c r="H11" i="2" l="1"/>
  <c r="E12" i="2"/>
  <c r="H12" i="2" s="1"/>
  <c r="E13" i="2"/>
  <c r="H13" i="3"/>
  <c r="H29" i="3" s="1"/>
  <c r="K29" i="3" s="1"/>
  <c r="F15" i="3"/>
  <c r="B23" i="3"/>
  <c r="H27" i="3" s="1"/>
  <c r="K27" i="3" s="1"/>
  <c r="C23" i="3"/>
  <c r="C21" i="2"/>
  <c r="H13" i="2" l="1"/>
  <c r="H29" i="2" s="1"/>
  <c r="K29" i="2" s="1"/>
  <c r="F15" i="2"/>
  <c r="F16" i="2" s="1"/>
  <c r="D23" i="3"/>
  <c r="H28" i="3"/>
  <c r="K28" i="3" s="1"/>
  <c r="F16" i="3"/>
  <c r="F23" i="3" s="1"/>
  <c r="H30" i="3" l="1"/>
  <c r="K30" i="3" s="1"/>
  <c r="B23" i="2"/>
  <c r="H27" i="2" s="1"/>
  <c r="K27" i="2" s="1"/>
  <c r="C23" i="2"/>
  <c r="H28" i="2" s="1"/>
  <c r="K28" i="2" s="1"/>
  <c r="I28" i="3" l="1"/>
  <c r="I27" i="3"/>
  <c r="I29" i="3"/>
  <c r="D23" i="2"/>
  <c r="F23" i="2"/>
  <c r="H30" i="2" l="1"/>
  <c r="K30" i="2" s="1"/>
  <c r="I27" i="2" l="1"/>
  <c r="I28" i="2"/>
  <c r="I29" i="2"/>
</calcChain>
</file>

<file path=xl/sharedStrings.xml><?xml version="1.0" encoding="utf-8"?>
<sst xmlns="http://schemas.openxmlformats.org/spreadsheetml/2006/main" count="118" uniqueCount="46">
  <si>
    <t>Supervivencia</t>
  </si>
  <si>
    <t>Diferencia</t>
  </si>
  <si>
    <t xml:space="preserve">en </t>
  </si>
  <si>
    <t>días</t>
  </si>
  <si>
    <t>en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</si>
  <si>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tSLEv:</t>
    </r>
    <r>
      <rPr>
        <sz val="10"/>
        <rFont val="Calibri"/>
        <family val="2"/>
        <scheme val="minor"/>
      </rPr>
      <t xml:space="preserve"> tiempo de supervivencia libre de evento; </t>
    </r>
    <r>
      <rPr>
        <b/>
        <sz val="10"/>
        <rFont val="Calibri"/>
        <family val="2"/>
        <scheme val="minor"/>
      </rPr>
      <t>PtSLEv:</t>
    </r>
    <r>
      <rPr>
        <sz val="10"/>
        <rFont val="Calibri"/>
        <family val="2"/>
        <scheme val="minor"/>
      </rPr>
      <t xml:space="preserve"> prolongación del tiempo de supervivencia libre de evento.</t>
    </r>
  </si>
  <si>
    <t>Dif Medias = PtSLEv,</t>
  </si>
  <si>
    <t>El área de referencia representa</t>
  </si>
  <si>
    <t>Área de referencia</t>
  </si>
  <si>
    <t>En un área de:</t>
  </si>
  <si>
    <r>
      <rPr>
        <b/>
        <sz val="11"/>
        <color rgb="FF993300"/>
        <rFont val="Calibri"/>
        <family val="2"/>
        <scheme val="minor"/>
      </rPr>
      <t>Tabla ... :</t>
    </r>
    <r>
      <rPr>
        <b/>
        <sz val="11"/>
        <rFont val="Calibri"/>
        <family val="2"/>
        <scheme val="minor"/>
      </rPr>
      <t xml:space="preserve"> Cálculo del "Tiempo de Supervivencia Libre de Evento"(tSLEv) por las áreas bajo las curvas</t>
    </r>
  </si>
  <si>
    <t>años</t>
  </si>
  <si>
    <t>Media t con Ev,</t>
  </si>
  <si>
    <t>Resto de t sin éxito</t>
  </si>
  <si>
    <t>tSLEv sin la intervención</t>
  </si>
  <si>
    <t>PtSLEv por la intervención</t>
  </si>
  <si>
    <t>Área Bajo la Curva (ABC) por píxeles</t>
  </si>
  <si>
    <t>Tiempo medio que permenecen con evento</t>
  </si>
  <si>
    <t>Tiempo medio de Supervivencia Libre de Evento (tSLEv)</t>
  </si>
  <si>
    <t>Calculadora del "Tiempo medio con Evento" (t con Ev) y de la "Prolongación del Tiempo medio con Evento (Pt con Ev)"</t>
  </si>
  <si>
    <r>
      <rPr>
        <b/>
        <sz val="11"/>
        <color rgb="FF993300"/>
        <rFont val="Calibri"/>
        <family val="2"/>
        <scheme val="minor"/>
      </rPr>
      <t>Tabla ... :</t>
    </r>
    <r>
      <rPr>
        <b/>
        <sz val="11"/>
        <rFont val="Calibri"/>
        <family val="2"/>
        <scheme val="minor"/>
      </rPr>
      <t xml:space="preserve"> Cálculo del "Tiempo medio de Supervivencia Libre de Evento"(tSLEv) por las áreas bajo las curvas</t>
    </r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</si>
  <si>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 con Ev: </t>
    </r>
    <r>
      <rPr>
        <sz val="10"/>
        <rFont val="Calibri"/>
        <family val="2"/>
        <scheme val="minor"/>
      </rPr>
      <t xml:space="preserve">Tiempo medio con Evento;  </t>
    </r>
    <r>
      <rPr>
        <b/>
        <sz val="10"/>
        <rFont val="Calibri"/>
        <family val="2"/>
        <scheme val="minor"/>
      </rPr>
      <t xml:space="preserve">PtSLEv: </t>
    </r>
    <r>
      <rPr>
        <sz val="10"/>
        <rFont val="Calibri"/>
        <family val="2"/>
        <scheme val="minor"/>
      </rPr>
      <t>Prolongación del tiempo medio de Supervivencia Libre de Evento.</t>
    </r>
  </si>
  <si>
    <t xml:space="preserve">Marso SP, Daniels GH, Brown-Frandsen K, Kristensen P et al on behalf of the LEADER Trial Investigators. Liraglutide and Cardiovascular Outcomes in Type 2 Diabetes. ]N Engl J Med. 2016 Jul 28;375(4):311-22. </t>
  </si>
  <si>
    <t>Liraglutida, n= 4668</t>
  </si>
  <si>
    <t>Placebo, n= 4672</t>
  </si>
  <si>
    <t>20160728-ECA LEADER 3,8y, PS80 DM2 [liragl vs plac], -MACE. Marso</t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</si>
  <si>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</si>
  <si>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</si>
  <si>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</si>
  <si>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</si>
  <si>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</si>
  <si>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</si>
  <si>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</si>
  <si>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Gráfico PtSLEv x Rg 1</t>
  </si>
  <si>
    <t>NNT</t>
  </si>
  <si>
    <t>PtS por la intervención</t>
  </si>
  <si>
    <t>tS sin la intervención</t>
  </si>
  <si>
    <t xml:space="preserve">NOTA: </t>
  </si>
  <si>
    <t>Distribuir cuadros verdes tras todos los supervivientes al evento</t>
  </si>
  <si>
    <t>Placebo</t>
  </si>
  <si>
    <t>Años</t>
  </si>
  <si>
    <t>Personas</t>
  </si>
  <si>
    <t>Mortalidad CV</t>
  </si>
  <si>
    <t>Gráfico PtS x Rg 1</t>
  </si>
  <si>
    <t>Liraglutida</t>
  </si>
  <si>
    <t>Mortalidad cualquier causa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</si>
</sst>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0.0%"/>
    <numFmt numFmtId="167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933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6699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99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7" xfId="0" applyFont="1" applyBorder="1" applyAlignment="1">
      <alignment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0" fontId="3" fillId="0" borderId="9" xfId="0" applyFont="1" applyBorder="1"/>
    <xf numFmtId="0" fontId="3" fillId="2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6" fillId="0" borderId="16" xfId="0" applyFont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2" fontId="3" fillId="0" borderId="7" xfId="0" applyNumberFormat="1" applyFont="1" applyFill="1" applyBorder="1" applyAlignment="1">
      <alignment horizontal="center" wrapText="1"/>
    </xf>
    <xf numFmtId="2" fontId="3" fillId="3" borderId="0" xfId="1" applyNumberFormat="1" applyFont="1" applyFill="1" applyBorder="1" applyAlignment="1">
      <alignment horizontal="center"/>
    </xf>
    <xf numFmtId="2" fontId="3" fillId="3" borderId="12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4" fontId="3" fillId="3" borderId="2" xfId="0" applyNumberFormat="1" applyFont="1" applyFill="1" applyBorder="1"/>
    <xf numFmtId="165" fontId="3" fillId="0" borderId="2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2" fontId="5" fillId="0" borderId="7" xfId="0" applyNumberFormat="1" applyFont="1" applyBorder="1"/>
    <xf numFmtId="0" fontId="3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166" fontId="3" fillId="2" borderId="10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2" fontId="11" fillId="0" borderId="0" xfId="0" applyNumberFormat="1" applyFont="1"/>
    <xf numFmtId="166" fontId="12" fillId="0" borderId="0" xfId="2" applyNumberFormat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2" fontId="13" fillId="0" borderId="0" xfId="0" applyNumberFormat="1" applyFont="1"/>
    <xf numFmtId="166" fontId="14" fillId="0" borderId="0" xfId="2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2" fontId="15" fillId="0" borderId="0" xfId="0" applyNumberFormat="1" applyFont="1"/>
    <xf numFmtId="166" fontId="16" fillId="0" borderId="0" xfId="2" applyNumberFormat="1" applyFont="1" applyAlignment="1">
      <alignment horizontal="center"/>
    </xf>
    <xf numFmtId="167" fontId="3" fillId="3" borderId="5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11" fillId="0" borderId="0" xfId="0" applyNumberFormat="1" applyFont="1"/>
    <xf numFmtId="3" fontId="13" fillId="0" borderId="0" xfId="0" applyNumberFormat="1" applyFont="1"/>
    <xf numFmtId="3" fontId="15" fillId="0" borderId="0" xfId="0" applyNumberFormat="1" applyFont="1"/>
    <xf numFmtId="3" fontId="5" fillId="0" borderId="7" xfId="0" applyNumberFormat="1" applyFont="1" applyBorder="1"/>
    <xf numFmtId="1" fontId="5" fillId="0" borderId="7" xfId="0" applyNumberFormat="1" applyFont="1" applyBorder="1"/>
    <xf numFmtId="1" fontId="11" fillId="0" borderId="0" xfId="0" applyNumberFormat="1" applyFont="1"/>
    <xf numFmtId="1" fontId="13" fillId="0" borderId="0" xfId="0" applyNumberFormat="1" applyFont="1"/>
    <xf numFmtId="1" fontId="15" fillId="0" borderId="0" xfId="0" applyNumberFormat="1" applyFont="1"/>
    <xf numFmtId="0" fontId="3" fillId="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/>
    <xf numFmtId="166" fontId="19" fillId="0" borderId="0" xfId="2" applyNumberFormat="1" applyFont="1" applyAlignment="1">
      <alignment horizontal="left" vertical="center"/>
    </xf>
    <xf numFmtId="0" fontId="19" fillId="0" borderId="0" xfId="0" applyFont="1"/>
    <xf numFmtId="49" fontId="19" fillId="0" borderId="0" xfId="0" applyNumberFormat="1" applyFont="1"/>
    <xf numFmtId="0" fontId="20" fillId="0" borderId="0" xfId="0" applyFont="1" applyAlignment="1">
      <alignment vertical="center"/>
    </xf>
    <xf numFmtId="0" fontId="19" fillId="0" borderId="0" xfId="0" applyFont="1" applyFill="1" applyAlignment="1">
      <alignment horizontal="right"/>
    </xf>
    <xf numFmtId="1" fontId="19" fillId="3" borderId="0" xfId="0" applyNumberFormat="1" applyFont="1" applyFill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" fontId="21" fillId="2" borderId="7" xfId="0" applyNumberFormat="1" applyFont="1" applyFill="1" applyBorder="1" applyAlignment="1">
      <alignment horizontal="center" vertical="center"/>
    </xf>
    <xf numFmtId="1" fontId="15" fillId="2" borderId="7" xfId="0" applyNumberFormat="1" applyFont="1" applyFill="1" applyBorder="1" applyAlignment="1">
      <alignment horizontal="center" vertical="center"/>
    </xf>
    <xf numFmtId="9" fontId="16" fillId="0" borderId="0" xfId="2" applyFont="1" applyFill="1" applyBorder="1" applyAlignment="1">
      <alignment horizontal="center" vertical="center"/>
    </xf>
    <xf numFmtId="9" fontId="22" fillId="0" borderId="0" xfId="2" applyFont="1" applyFill="1" applyBorder="1" applyAlignment="1">
      <alignment horizontal="center" vertical="center"/>
    </xf>
    <xf numFmtId="9" fontId="12" fillId="0" borderId="0" xfId="2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top" wrapText="1"/>
    </xf>
    <xf numFmtId="0" fontId="19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 wrapText="1"/>
    </xf>
    <xf numFmtId="2" fontId="11" fillId="2" borderId="7" xfId="0" applyNumberFormat="1" applyFont="1" applyFill="1" applyBorder="1" applyAlignment="1">
      <alignment vertical="center"/>
    </xf>
    <xf numFmtId="1" fontId="11" fillId="0" borderId="7" xfId="0" applyNumberFormat="1" applyFont="1" applyBorder="1" applyAlignment="1">
      <alignment vertical="center"/>
    </xf>
    <xf numFmtId="166" fontId="12" fillId="0" borderId="0" xfId="2" applyNumberFormat="1" applyFont="1" applyAlignment="1">
      <alignment horizontal="center" vertical="center"/>
    </xf>
    <xf numFmtId="166" fontId="12" fillId="0" borderId="0" xfId="0" applyNumberFormat="1" applyFont="1" applyAlignment="1">
      <alignment vertical="center" wrapText="1"/>
    </xf>
    <xf numFmtId="0" fontId="21" fillId="0" borderId="7" xfId="0" applyFont="1" applyBorder="1" applyAlignment="1">
      <alignment horizontal="right" wrapText="1"/>
    </xf>
    <xf numFmtId="2" fontId="21" fillId="2" borderId="7" xfId="0" applyNumberFormat="1" applyFont="1" applyFill="1" applyBorder="1" applyAlignment="1">
      <alignment vertical="center"/>
    </xf>
    <xf numFmtId="166" fontId="16" fillId="0" borderId="0" xfId="2" applyNumberFormat="1" applyFont="1" applyFill="1" applyBorder="1" applyAlignment="1">
      <alignment vertical="center"/>
    </xf>
    <xf numFmtId="0" fontId="15" fillId="0" borderId="7" xfId="0" applyFont="1" applyBorder="1" applyAlignment="1">
      <alignment horizontal="right" wrapText="1"/>
    </xf>
    <xf numFmtId="2" fontId="15" fillId="2" borderId="7" xfId="0" applyNumberFormat="1" applyFont="1" applyFill="1" applyBorder="1" applyAlignment="1">
      <alignment vertical="center"/>
    </xf>
    <xf numFmtId="1" fontId="15" fillId="0" borderId="7" xfId="0" applyNumberFormat="1" applyFont="1" applyBorder="1" applyAlignment="1">
      <alignment vertical="center"/>
    </xf>
    <xf numFmtId="166" fontId="16" fillId="0" borderId="0" xfId="2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vertical="center"/>
    </xf>
    <xf numFmtId="1" fontId="23" fillId="0" borderId="7" xfId="0" applyNumberFormat="1" applyFont="1" applyBorder="1" applyAlignment="1">
      <alignment horizontal="right" vertical="center"/>
    </xf>
    <xf numFmtId="9" fontId="19" fillId="0" borderId="0" xfId="0" applyNumberFormat="1" applyFont="1"/>
    <xf numFmtId="0" fontId="19" fillId="0" borderId="0" xfId="0" applyFont="1" applyAlignment="1">
      <alignment horizontal="left" vertical="top"/>
    </xf>
    <xf numFmtId="164" fontId="15" fillId="3" borderId="7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18" xfId="0" applyBorder="1"/>
    <xf numFmtId="0" fontId="18" fillId="0" borderId="0" xfId="0" applyFont="1" applyBorder="1" applyAlignment="1">
      <alignment horizontal="left"/>
    </xf>
    <xf numFmtId="0" fontId="0" fillId="0" borderId="0" xfId="0" applyFill="1" applyBorder="1"/>
    <xf numFmtId="0" fontId="17" fillId="0" borderId="20" xfId="0" applyFont="1" applyBorder="1" applyAlignment="1">
      <alignment horizontal="center" vertical="center"/>
    </xf>
    <xf numFmtId="0" fontId="0" fillId="5" borderId="7" xfId="0" applyFill="1" applyBorder="1"/>
    <xf numFmtId="0" fontId="0" fillId="6" borderId="7" xfId="0" applyFill="1" applyBorder="1"/>
    <xf numFmtId="0" fontId="17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0" fillId="7" borderId="23" xfId="0" applyFill="1" applyBorder="1"/>
    <xf numFmtId="0" fontId="0" fillId="5" borderId="23" xfId="0" applyFill="1" applyBorder="1"/>
    <xf numFmtId="0" fontId="0" fillId="6" borderId="23" xfId="0" applyFill="1" applyBorder="1"/>
    <xf numFmtId="0" fontId="25" fillId="0" borderId="2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5" borderId="10" xfId="0" applyFill="1" applyBorder="1"/>
    <xf numFmtId="0" fontId="0" fillId="0" borderId="0" xfId="0" applyFill="1"/>
    <xf numFmtId="0" fontId="0" fillId="0" borderId="7" xfId="0" applyBorder="1"/>
    <xf numFmtId="0" fontId="0" fillId="0" borderId="17" xfId="0" applyBorder="1"/>
    <xf numFmtId="0" fontId="0" fillId="0" borderId="18" xfId="0" applyBorder="1" applyAlignment="1">
      <alignment horizontal="center" vertical="center"/>
    </xf>
    <xf numFmtId="0" fontId="0" fillId="0" borderId="19" xfId="0" applyBorder="1"/>
    <xf numFmtId="0" fontId="0" fillId="0" borderId="23" xfId="0" applyBorder="1"/>
    <xf numFmtId="0" fontId="0" fillId="0" borderId="10" xfId="0" applyBorder="1"/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1" fontId="11" fillId="0" borderId="7" xfId="0" applyNumberFormat="1" applyFont="1" applyBorder="1" applyAlignment="1">
      <alignment horizontal="right" vertical="center"/>
    </xf>
    <xf numFmtId="1" fontId="15" fillId="0" borderId="7" xfId="0" applyNumberFormat="1" applyFont="1" applyBorder="1" applyAlignment="1">
      <alignment horizontal="right" vertical="center"/>
    </xf>
    <xf numFmtId="0" fontId="19" fillId="0" borderId="7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99"/>
      <color rgb="FF669900"/>
      <color rgb="FF008000"/>
      <color rgb="FF009900"/>
      <color rgb="FFCCFF33"/>
      <color rgb="FF99FF33"/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Prolongación</a:t>
            </a:r>
            <a:r>
              <a:rPr lang="es-ES" sz="1200" b="1" baseline="0">
                <a:solidFill>
                  <a:sysClr val="windowText" lastClr="000000"/>
                </a:solidFill>
              </a:rPr>
              <a:t> del tiempo medio de Supervivencia</a:t>
            </a:r>
          </a:p>
        </c:rich>
      </c:tx>
      <c:layout>
        <c:manualLayout>
          <c:xMode val="edge"/>
          <c:yMode val="edge"/>
          <c:x val="0.18988361919876295"/>
          <c:y val="6.006006006006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PtS!$G$27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PtS!$H$27</c:f>
              <c:numCache>
                <c:formatCode>0.00</c:formatCode>
                <c:ptCount val="1"/>
                <c:pt idx="0">
                  <c:v>0.15102040816326531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2-49B3-B879-9D5743F89E0C}"/>
            </c:ext>
          </c:extLst>
        </c:ser>
        <c:ser>
          <c:idx val="1"/>
          <c:order val="1"/>
          <c:tx>
            <c:strRef>
              <c:f>PtS!$G$28</c:f>
              <c:strCache>
                <c:ptCount val="1"/>
                <c:pt idx="0">
                  <c:v>PtS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PtS!$H$28</c:f>
              <c:numCache>
                <c:formatCode>0.00</c:formatCode>
                <c:ptCount val="1"/>
                <c:pt idx="0">
                  <c:v>2.4399092970521535E-2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2-49B3-B879-9D5743F89E0C}"/>
            </c:ext>
          </c:extLst>
        </c:ser>
        <c:ser>
          <c:idx val="2"/>
          <c:order val="2"/>
          <c:tx>
            <c:strRef>
              <c:f>PtS!$G$29</c:f>
              <c:strCache>
                <c:ptCount val="1"/>
                <c:pt idx="0">
                  <c:v>tS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PtS!$H$29</c:f>
              <c:numCache>
                <c:formatCode>0.00</c:formatCode>
                <c:ptCount val="1"/>
                <c:pt idx="0">
                  <c:v>3.8245804988662133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2-49B3-B879-9D5743F8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Prolongación</a:t>
            </a:r>
            <a:r>
              <a:rPr lang="es-ES" sz="1200" b="1" baseline="0">
                <a:solidFill>
                  <a:sysClr val="windowText" lastClr="000000"/>
                </a:solidFill>
              </a:rPr>
              <a:t> del tiempo medio de Supervivencia Libre de Evento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384492563429572"/>
          <c:y val="0.25138888888888888"/>
          <c:w val="0.79115507436570431"/>
          <c:h val="0.55845654709827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'PtSLEv, MortCV'!$G$27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MortCV'!$H$26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'PtSLEv, MortCV'!$H$27</c:f>
              <c:numCache>
                <c:formatCode>0.00</c:formatCode>
                <c:ptCount val="1"/>
                <c:pt idx="0">
                  <c:v>8.0699332873245919E-2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5-43F3-99BC-4F113AE60179}"/>
            </c:ext>
          </c:extLst>
        </c:ser>
        <c:ser>
          <c:idx val="1"/>
          <c:order val="1"/>
          <c:tx>
            <c:strRef>
              <c:f>'PtSLEv, MortCV'!$G$28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-5.7961867741319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MortCV'!$H$26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'PtSLEv, MortCV'!$H$28</c:f>
              <c:numCache>
                <c:formatCode>0.00</c:formatCode>
                <c:ptCount val="1"/>
                <c:pt idx="0">
                  <c:v>2.6501035196687367E-2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25-43F3-99BC-4F113AE60179}"/>
            </c:ext>
          </c:extLst>
        </c:ser>
        <c:ser>
          <c:idx val="2"/>
          <c:order val="2"/>
          <c:tx>
            <c:strRef>
              <c:f>'PtSLEv, MortCV'!$G$29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solidFill>
                <a:srgbClr val="66FF33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21111111111111117"/>
                  <c:y val="1.2420400230282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MortCV'!$H$26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'PtSLEv, MortCV'!$H$29</c:f>
              <c:numCache>
                <c:formatCode>0.00</c:formatCode>
                <c:ptCount val="1"/>
                <c:pt idx="0">
                  <c:v>3.8927996319300666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25-43F3-99BC-4F113AE6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9433231"/>
        <c:axId val="1039425743"/>
      </c:barChart>
      <c:catAx>
        <c:axId val="103943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25743"/>
        <c:crosses val="autoZero"/>
        <c:auto val="1"/>
        <c:lblAlgn val="ctr"/>
        <c:lblOffset val="100"/>
        <c:noMultiLvlLbl val="0"/>
      </c:catAx>
      <c:valAx>
        <c:axId val="1039425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tieimpo de seguimiento analizado</a:t>
                </a:r>
              </a:p>
            </c:rich>
          </c:tx>
          <c:layout>
            <c:manualLayout>
              <c:xMode val="edge"/>
              <c:yMode val="edge"/>
              <c:x val="3.1124890638670168E-2"/>
              <c:y val="0.123421987112292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3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490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19050</xdr:colOff>
      <xdr:row>30</xdr:row>
      <xdr:rowOff>104774</xdr:rowOff>
    </xdr:from>
    <xdr:to>
      <xdr:col>10</xdr:col>
      <xdr:colOff>400050</xdr:colOff>
      <xdr:row>50</xdr:row>
      <xdr:rowOff>38099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29</xdr:row>
      <xdr:rowOff>0</xdr:rowOff>
    </xdr:from>
    <xdr:to>
      <xdr:col>3</xdr:col>
      <xdr:colOff>657225</xdr:colOff>
      <xdr:row>51</xdr:row>
      <xdr:rowOff>76200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2075"/>
          <a:ext cx="4410075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4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96686"/>
          <a:ext cx="2407226" cy="910937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123825</xdr:colOff>
      <xdr:row>31</xdr:row>
      <xdr:rowOff>38746</xdr:rowOff>
    </xdr:from>
    <xdr:to>
      <xdr:col>10</xdr:col>
      <xdr:colOff>104775</xdr:colOff>
      <xdr:row>50</xdr:row>
      <xdr:rowOff>38745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285750</xdr:colOff>
      <xdr:row>28</xdr:row>
      <xdr:rowOff>152400</xdr:rowOff>
    </xdr:from>
    <xdr:to>
      <xdr:col>3</xdr:col>
      <xdr:colOff>942975</xdr:colOff>
      <xdr:row>51</xdr:row>
      <xdr:rowOff>114300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5448300"/>
          <a:ext cx="4410075" cy="3686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1362</xdr:colOff>
      <xdr:row>25</xdr:row>
      <xdr:rowOff>87088</xdr:rowOff>
    </xdr:from>
    <xdr:to>
      <xdr:col>9</xdr:col>
      <xdr:colOff>5443</xdr:colOff>
      <xdr:row>25</xdr:row>
      <xdr:rowOff>97975</xdr:rowOff>
    </xdr:to>
    <xdr:cxnSp macro="">
      <xdr:nvCxnSpPr>
        <xdr:cNvPr id="20" name="Conector recto de flecha 19"/>
        <xdr:cNvCxnSpPr/>
      </xdr:nvCxnSpPr>
      <xdr:spPr>
        <a:xfrm flipV="1">
          <a:off x="3354162" y="5323117"/>
          <a:ext cx="1005567" cy="10887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 editAs="oneCell">
    <xdr:from>
      <xdr:col>23</xdr:col>
      <xdr:colOff>9525</xdr:colOff>
      <xdr:row>3</xdr:row>
      <xdr:rowOff>114300</xdr:rowOff>
    </xdr:from>
    <xdr:to>
      <xdr:col>33</xdr:col>
      <xdr:colOff>152401</xdr:colOff>
      <xdr:row>22</xdr:row>
      <xdr:rowOff>2603</xdr:rowOff>
    </xdr:to>
    <xdr:pic>
      <xdr:nvPicPr>
        <xdr:cNvPr id="3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114300"/>
          <a:ext cx="7248525" cy="455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25</xdr:row>
      <xdr:rowOff>87085</xdr:rowOff>
    </xdr:from>
    <xdr:to>
      <xdr:col>14</xdr:col>
      <xdr:colOff>0</xdr:colOff>
      <xdr:row>25</xdr:row>
      <xdr:rowOff>92534</xdr:rowOff>
    </xdr:to>
    <xdr:cxnSp macro="">
      <xdr:nvCxnSpPr>
        <xdr:cNvPr id="39" name="Conector recto de flecha 38"/>
        <xdr:cNvCxnSpPr/>
      </xdr:nvCxnSpPr>
      <xdr:spPr>
        <a:xfrm flipV="1">
          <a:off x="4604657" y="5323114"/>
          <a:ext cx="1001486" cy="544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24</xdr:row>
      <xdr:rowOff>82826</xdr:rowOff>
    </xdr:from>
    <xdr:to>
      <xdr:col>9</xdr:col>
      <xdr:colOff>0</xdr:colOff>
      <xdr:row>24</xdr:row>
      <xdr:rowOff>87090</xdr:rowOff>
    </xdr:to>
    <xdr:cxnSp macro="">
      <xdr:nvCxnSpPr>
        <xdr:cNvPr id="42" name="Conector recto de flecha 41"/>
        <xdr:cNvCxnSpPr/>
      </xdr:nvCxnSpPr>
      <xdr:spPr>
        <a:xfrm flipV="1">
          <a:off x="3346174" y="5126935"/>
          <a:ext cx="993913" cy="4264"/>
        </a:xfrm>
        <a:prstGeom prst="straightConnector1">
          <a:avLst/>
        </a:prstGeom>
        <a:noFill/>
        <a:ln w="19050" cap="flat" cmpd="sng" algn="ctr">
          <a:solidFill>
            <a:srgbClr val="00B0F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18</xdr:row>
      <xdr:rowOff>76202</xdr:rowOff>
    </xdr:from>
    <xdr:to>
      <xdr:col>7</xdr:col>
      <xdr:colOff>5443</xdr:colOff>
      <xdr:row>18</xdr:row>
      <xdr:rowOff>81647</xdr:rowOff>
    </xdr:to>
    <xdr:cxnSp macro="">
      <xdr:nvCxnSpPr>
        <xdr:cNvPr id="44" name="Conector recto de flecha 43"/>
        <xdr:cNvCxnSpPr/>
      </xdr:nvCxnSpPr>
      <xdr:spPr>
        <a:xfrm flipV="1">
          <a:off x="3352800" y="3967845"/>
          <a:ext cx="506186" cy="544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10</xdr:col>
      <xdr:colOff>0</xdr:colOff>
      <xdr:row>18</xdr:row>
      <xdr:rowOff>76202</xdr:rowOff>
    </xdr:from>
    <xdr:to>
      <xdr:col>12</xdr:col>
      <xdr:colOff>5443</xdr:colOff>
      <xdr:row>18</xdr:row>
      <xdr:rowOff>81647</xdr:rowOff>
    </xdr:to>
    <xdr:cxnSp macro="">
      <xdr:nvCxnSpPr>
        <xdr:cNvPr id="46" name="Conector recto de flecha 45"/>
        <xdr:cNvCxnSpPr/>
      </xdr:nvCxnSpPr>
      <xdr:spPr>
        <a:xfrm flipV="1">
          <a:off x="4604657" y="3967845"/>
          <a:ext cx="506186" cy="544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23</xdr:row>
      <xdr:rowOff>76202</xdr:rowOff>
    </xdr:from>
    <xdr:to>
      <xdr:col>8</xdr:col>
      <xdr:colOff>0</xdr:colOff>
      <xdr:row>23</xdr:row>
      <xdr:rowOff>81648</xdr:rowOff>
    </xdr:to>
    <xdr:cxnSp macro="">
      <xdr:nvCxnSpPr>
        <xdr:cNvPr id="48" name="Conector recto de flecha 47"/>
        <xdr:cNvCxnSpPr/>
      </xdr:nvCxnSpPr>
      <xdr:spPr>
        <a:xfrm flipV="1">
          <a:off x="3352800" y="4920345"/>
          <a:ext cx="751114" cy="5446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10</xdr:col>
      <xdr:colOff>0</xdr:colOff>
      <xdr:row>23</xdr:row>
      <xdr:rowOff>76202</xdr:rowOff>
    </xdr:from>
    <xdr:to>
      <xdr:col>12</xdr:col>
      <xdr:colOff>250371</xdr:colOff>
      <xdr:row>23</xdr:row>
      <xdr:rowOff>81648</xdr:rowOff>
    </xdr:to>
    <xdr:cxnSp macro="">
      <xdr:nvCxnSpPr>
        <xdr:cNvPr id="50" name="Conector recto de flecha 49"/>
        <xdr:cNvCxnSpPr/>
      </xdr:nvCxnSpPr>
      <xdr:spPr>
        <a:xfrm flipV="1">
          <a:off x="4604657" y="4920345"/>
          <a:ext cx="751114" cy="5446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18</xdr:row>
      <xdr:rowOff>76202</xdr:rowOff>
    </xdr:from>
    <xdr:to>
      <xdr:col>7</xdr:col>
      <xdr:colOff>5443</xdr:colOff>
      <xdr:row>18</xdr:row>
      <xdr:rowOff>81647</xdr:rowOff>
    </xdr:to>
    <xdr:cxnSp macro="">
      <xdr:nvCxnSpPr>
        <xdr:cNvPr id="7" name="Conector recto de flecha 6"/>
        <xdr:cNvCxnSpPr/>
      </xdr:nvCxnSpPr>
      <xdr:spPr>
        <a:xfrm flipV="1">
          <a:off x="3343275" y="3971927"/>
          <a:ext cx="500743" cy="544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10</xdr:col>
      <xdr:colOff>0</xdr:colOff>
      <xdr:row>18</xdr:row>
      <xdr:rowOff>76202</xdr:rowOff>
    </xdr:from>
    <xdr:to>
      <xdr:col>12</xdr:col>
      <xdr:colOff>5443</xdr:colOff>
      <xdr:row>18</xdr:row>
      <xdr:rowOff>81647</xdr:rowOff>
    </xdr:to>
    <xdr:cxnSp macro="">
      <xdr:nvCxnSpPr>
        <xdr:cNvPr id="8" name="Conector recto de flecha 7"/>
        <xdr:cNvCxnSpPr/>
      </xdr:nvCxnSpPr>
      <xdr:spPr>
        <a:xfrm flipV="1">
          <a:off x="4581525" y="3971927"/>
          <a:ext cx="500743" cy="544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 editAs="oneCell">
    <xdr:from>
      <xdr:col>24</xdr:col>
      <xdr:colOff>0</xdr:colOff>
      <xdr:row>0</xdr:row>
      <xdr:rowOff>0</xdr:rowOff>
    </xdr:from>
    <xdr:to>
      <xdr:col>33</xdr:col>
      <xdr:colOff>571500</xdr:colOff>
      <xdr:row>21</xdr:row>
      <xdr:rowOff>88681</xdr:rowOff>
    </xdr:to>
    <xdr:pic>
      <xdr:nvPicPr>
        <xdr:cNvPr id="11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0"/>
          <a:ext cx="7429500" cy="456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13</xdr:colOff>
      <xdr:row>22</xdr:row>
      <xdr:rowOff>93661</xdr:rowOff>
    </xdr:from>
    <xdr:to>
      <xdr:col>9</xdr:col>
      <xdr:colOff>0</xdr:colOff>
      <xdr:row>22</xdr:row>
      <xdr:rowOff>98534</xdr:rowOff>
    </xdr:to>
    <xdr:cxnSp macro="">
      <xdr:nvCxnSpPr>
        <xdr:cNvPr id="12" name="Conector recto de flecha 11"/>
        <xdr:cNvCxnSpPr/>
      </xdr:nvCxnSpPr>
      <xdr:spPr>
        <a:xfrm>
          <a:off x="3343616" y="4751058"/>
          <a:ext cx="998470" cy="4873"/>
        </a:xfrm>
        <a:prstGeom prst="straightConnector1">
          <a:avLst/>
        </a:prstGeom>
        <a:noFill/>
        <a:ln w="19050" cap="flat" cmpd="sng" algn="ctr">
          <a:solidFill>
            <a:srgbClr val="00B0F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10</xdr:col>
      <xdr:colOff>6569</xdr:colOff>
      <xdr:row>21</xdr:row>
      <xdr:rowOff>98534</xdr:rowOff>
    </xdr:from>
    <xdr:to>
      <xdr:col>13</xdr:col>
      <xdr:colOff>0</xdr:colOff>
      <xdr:row>21</xdr:row>
      <xdr:rowOff>100228</xdr:rowOff>
    </xdr:to>
    <xdr:cxnSp macro="">
      <xdr:nvCxnSpPr>
        <xdr:cNvPr id="13" name="Conector recto de flecha 12"/>
        <xdr:cNvCxnSpPr/>
      </xdr:nvCxnSpPr>
      <xdr:spPr>
        <a:xfrm flipV="1">
          <a:off x="4598276" y="4565431"/>
          <a:ext cx="742293" cy="1694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4</xdr:col>
      <xdr:colOff>354724</xdr:colOff>
      <xdr:row>20</xdr:row>
      <xdr:rowOff>91966</xdr:rowOff>
    </xdr:from>
    <xdr:to>
      <xdr:col>8</xdr:col>
      <xdr:colOff>749</xdr:colOff>
      <xdr:row>20</xdr:row>
      <xdr:rowOff>97411</xdr:rowOff>
    </xdr:to>
    <xdr:cxnSp macro="">
      <xdr:nvCxnSpPr>
        <xdr:cNvPr id="14" name="Conector recto de flecha 13"/>
        <xdr:cNvCxnSpPr/>
      </xdr:nvCxnSpPr>
      <xdr:spPr>
        <a:xfrm flipV="1">
          <a:off x="3343603" y="4368363"/>
          <a:ext cx="749612" cy="544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10</xdr:col>
      <xdr:colOff>0</xdr:colOff>
      <xdr:row>22</xdr:row>
      <xdr:rowOff>98535</xdr:rowOff>
    </xdr:from>
    <xdr:to>
      <xdr:col>12</xdr:col>
      <xdr:colOff>243052</xdr:colOff>
      <xdr:row>22</xdr:row>
      <xdr:rowOff>100229</xdr:rowOff>
    </xdr:to>
    <xdr:cxnSp macro="">
      <xdr:nvCxnSpPr>
        <xdr:cNvPr id="20" name="Conector recto de flecha 19"/>
        <xdr:cNvCxnSpPr/>
      </xdr:nvCxnSpPr>
      <xdr:spPr>
        <a:xfrm flipV="1">
          <a:off x="4591707" y="4762501"/>
          <a:ext cx="742293" cy="1694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Normal="100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" style="2" customWidth="1"/>
    <col min="5" max="5" width="18.7109375" style="2" customWidth="1"/>
    <col min="6" max="6" width="14.140625" style="2" customWidth="1"/>
    <col min="7" max="7" width="12.85546875" style="2" customWidth="1"/>
    <col min="8" max="8" width="18.14062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2" ht="6.75" customHeight="1" thickBot="1" x14ac:dyDescent="0.25"/>
    <row r="2" spans="1:12" ht="16.5" thickBot="1" x14ac:dyDescent="0.25">
      <c r="A2" s="43" t="s">
        <v>19</v>
      </c>
      <c r="B2" s="28"/>
      <c r="C2" s="28"/>
      <c r="D2" s="28"/>
      <c r="E2" s="28"/>
      <c r="F2" s="28"/>
      <c r="G2" s="28"/>
      <c r="H2" s="28"/>
      <c r="I2" s="29"/>
      <c r="K2" s="2">
        <v>3.8</v>
      </c>
      <c r="L2" s="2">
        <f>K2*12</f>
        <v>45.599999999999994</v>
      </c>
    </row>
    <row r="3" spans="1:12" ht="5.25" customHeight="1" x14ac:dyDescent="0.2"/>
    <row r="4" spans="1:12" ht="15" x14ac:dyDescent="0.25">
      <c r="A4" s="1" t="s">
        <v>25</v>
      </c>
    </row>
    <row r="5" spans="1:12" ht="15" x14ac:dyDescent="0.25">
      <c r="A5" s="3" t="s">
        <v>22</v>
      </c>
    </row>
    <row r="6" spans="1:12" ht="25.5" x14ac:dyDescent="0.2">
      <c r="A6" s="84" t="s">
        <v>45</v>
      </c>
      <c r="B6" s="55" t="s">
        <v>16</v>
      </c>
      <c r="F6" s="56" t="s">
        <v>0</v>
      </c>
      <c r="G6" s="58" t="s">
        <v>11</v>
      </c>
    </row>
    <row r="7" spans="1:12" x14ac:dyDescent="0.2">
      <c r="A7" s="2">
        <v>1</v>
      </c>
      <c r="B7" s="4">
        <v>8820</v>
      </c>
      <c r="F7" s="57">
        <v>0.2</v>
      </c>
      <c r="G7" s="59">
        <v>4</v>
      </c>
    </row>
    <row r="8" spans="1:12" x14ac:dyDescent="0.2">
      <c r="A8" s="2">
        <v>2</v>
      </c>
      <c r="B8" s="4">
        <v>1665</v>
      </c>
      <c r="F8" s="30"/>
      <c r="G8" s="31" t="s">
        <v>7</v>
      </c>
      <c r="H8" s="48">
        <f>G7*F7</f>
        <v>0.8</v>
      </c>
      <c r="I8" s="32" t="str">
        <f>G6</f>
        <v>años</v>
      </c>
    </row>
    <row r="9" spans="1:12" x14ac:dyDescent="0.2">
      <c r="A9" s="2">
        <v>3</v>
      </c>
      <c r="B9" s="4">
        <v>1934</v>
      </c>
    </row>
    <row r="10" spans="1:12" ht="38.25" x14ac:dyDescent="0.2">
      <c r="D10" s="54" t="s">
        <v>16</v>
      </c>
      <c r="E10" s="44" t="s">
        <v>17</v>
      </c>
      <c r="F10" s="74"/>
      <c r="G10" s="75"/>
      <c r="H10" s="44" t="s">
        <v>18</v>
      </c>
      <c r="I10" s="7"/>
    </row>
    <row r="11" spans="1:12" x14ac:dyDescent="0.2">
      <c r="C11" s="5" t="s">
        <v>8</v>
      </c>
      <c r="D11" s="6">
        <f>B7</f>
        <v>8820</v>
      </c>
      <c r="E11" s="49">
        <f>H8</f>
        <v>0.8</v>
      </c>
      <c r="F11" s="7" t="str">
        <f>G6</f>
        <v>años</v>
      </c>
      <c r="H11" s="60">
        <f>G7-E11</f>
        <v>3.2</v>
      </c>
      <c r="I11" s="6" t="str">
        <f>G6</f>
        <v>años</v>
      </c>
    </row>
    <row r="12" spans="1:12" x14ac:dyDescent="0.2">
      <c r="C12" s="45" t="s">
        <v>23</v>
      </c>
      <c r="D12" s="6">
        <f>B8</f>
        <v>1665</v>
      </c>
      <c r="E12" s="47">
        <f>D12*E11/D11</f>
        <v>0.15102040816326531</v>
      </c>
      <c r="F12" s="7" t="str">
        <f>G6</f>
        <v>años</v>
      </c>
      <c r="H12" s="9">
        <f>G7-E12</f>
        <v>3.8489795918367347</v>
      </c>
      <c r="I12" s="6" t="str">
        <f>G6</f>
        <v>años</v>
      </c>
    </row>
    <row r="13" spans="1:12" x14ac:dyDescent="0.2">
      <c r="C13" s="45" t="s">
        <v>24</v>
      </c>
      <c r="D13" s="6">
        <f>B9</f>
        <v>1934</v>
      </c>
      <c r="E13" s="47">
        <f>D13*E11/D11</f>
        <v>0.17541950113378685</v>
      </c>
      <c r="F13" s="7" t="str">
        <f>G6</f>
        <v>años</v>
      </c>
      <c r="H13" s="9">
        <f>G7-E13</f>
        <v>3.8245804988662133</v>
      </c>
      <c r="I13" s="8" t="str">
        <f>G6</f>
        <v>años</v>
      </c>
    </row>
    <row r="14" spans="1:12" x14ac:dyDescent="0.2">
      <c r="I14" s="10"/>
    </row>
    <row r="15" spans="1:12" x14ac:dyDescent="0.2">
      <c r="E15" s="11" t="s">
        <v>1</v>
      </c>
      <c r="F15" s="50">
        <f>E13-E12</f>
        <v>2.4399092970521535E-2</v>
      </c>
      <c r="G15" s="12" t="str">
        <f>F12</f>
        <v>años</v>
      </c>
      <c r="H15" s="12" t="s">
        <v>2</v>
      </c>
      <c r="I15" s="51">
        <f>G7</f>
        <v>4</v>
      </c>
      <c r="J15" s="13" t="str">
        <f>G6</f>
        <v>años</v>
      </c>
    </row>
    <row r="16" spans="1:12" x14ac:dyDescent="0.2">
      <c r="E16" s="14"/>
      <c r="F16" s="73">
        <f>F15*365.25</f>
        <v>8.9117687074829917</v>
      </c>
      <c r="G16" s="33" t="s">
        <v>3</v>
      </c>
      <c r="H16" s="15" t="s">
        <v>4</v>
      </c>
      <c r="I16" s="52">
        <f>G7</f>
        <v>4</v>
      </c>
      <c r="J16" s="16" t="str">
        <f>G6</f>
        <v>años</v>
      </c>
    </row>
    <row r="17" spans="1:11" ht="13.5" thickBot="1" x14ac:dyDescent="0.25"/>
    <row r="18" spans="1:11" ht="25.5" customHeight="1" thickBot="1" x14ac:dyDescent="0.25">
      <c r="A18" s="144" t="s">
        <v>10</v>
      </c>
      <c r="B18" s="145"/>
      <c r="C18" s="145"/>
      <c r="D18" s="145"/>
      <c r="E18" s="145"/>
      <c r="F18" s="146"/>
      <c r="I18" s="10"/>
    </row>
    <row r="19" spans="1:11" x14ac:dyDescent="0.2">
      <c r="A19" s="34"/>
      <c r="B19" s="24" t="str">
        <f>C12</f>
        <v>Liraglutida, n= 4668</v>
      </c>
      <c r="C19" s="24" t="str">
        <f>C13</f>
        <v>Placebo, n= 4672</v>
      </c>
      <c r="D19" s="23"/>
      <c r="E19" s="23"/>
      <c r="F19" s="23"/>
      <c r="H19" s="23"/>
      <c r="I19" s="23"/>
      <c r="J19" s="23"/>
      <c r="K19" s="23"/>
    </row>
    <row r="20" spans="1:11" ht="25.5" x14ac:dyDescent="0.2">
      <c r="A20" s="35" t="s">
        <v>9</v>
      </c>
      <c r="B20" s="22" t="s">
        <v>12</v>
      </c>
      <c r="C20" s="36" t="s">
        <v>12</v>
      </c>
      <c r="D20" s="22" t="s">
        <v>6</v>
      </c>
      <c r="E20" s="23"/>
      <c r="F20" s="22" t="s">
        <v>6</v>
      </c>
      <c r="I20" s="10"/>
    </row>
    <row r="21" spans="1:11" x14ac:dyDescent="0.2">
      <c r="A21" s="37" t="str">
        <f>CONCATENATE(G7," ",G6)</f>
        <v>4 años</v>
      </c>
      <c r="B21" s="25" t="str">
        <f>F12</f>
        <v>años</v>
      </c>
      <c r="C21" s="38" t="str">
        <f>F12</f>
        <v>años</v>
      </c>
      <c r="D21" s="25" t="str">
        <f>G15</f>
        <v>años</v>
      </c>
      <c r="E21" s="26"/>
      <c r="F21" s="25" t="str">
        <f>G16</f>
        <v>días</v>
      </c>
    </row>
    <row r="22" spans="1:11" s="42" customFormat="1" ht="5.25" customHeight="1" x14ac:dyDescent="0.2">
      <c r="A22" s="39"/>
      <c r="B22" s="40"/>
      <c r="C22" s="40"/>
      <c r="D22" s="40"/>
      <c r="E22" s="41"/>
      <c r="F22" s="40"/>
    </row>
    <row r="23" spans="1:11" ht="17.25" customHeight="1" x14ac:dyDescent="0.2">
      <c r="A23" s="27" t="str">
        <f>A6</f>
        <v>Mortalidad cualquier causa</v>
      </c>
      <c r="B23" s="17">
        <f>E12</f>
        <v>0.15102040816326531</v>
      </c>
      <c r="C23" s="17">
        <f>E13</f>
        <v>0.17541950113378685</v>
      </c>
      <c r="D23" s="17">
        <f>F15</f>
        <v>2.4399092970521535E-2</v>
      </c>
      <c r="F23" s="18">
        <f>F16</f>
        <v>8.9117687074829917</v>
      </c>
    </row>
    <row r="24" spans="1:11" ht="3.75" customHeight="1" x14ac:dyDescent="0.2">
      <c r="A24" s="19"/>
      <c r="B24" s="20"/>
      <c r="C24" s="20"/>
      <c r="D24" s="20"/>
      <c r="F24" s="21"/>
    </row>
    <row r="25" spans="1:11" x14ac:dyDescent="0.2">
      <c r="A25" s="147" t="s">
        <v>5</v>
      </c>
      <c r="B25" s="148"/>
      <c r="C25" s="148"/>
      <c r="D25" s="148"/>
      <c r="E25" s="148"/>
      <c r="F25" s="149"/>
    </row>
    <row r="26" spans="1:11" x14ac:dyDescent="0.2">
      <c r="H26" s="5" t="str">
        <f>F11</f>
        <v>años</v>
      </c>
      <c r="K26" s="5" t="s">
        <v>3</v>
      </c>
    </row>
    <row r="27" spans="1:11" x14ac:dyDescent="0.2">
      <c r="G27" s="62" t="s">
        <v>13</v>
      </c>
      <c r="H27" s="63">
        <f>B23</f>
        <v>0.15102040816326531</v>
      </c>
      <c r="I27" s="64">
        <f>H27/H30</f>
        <v>3.7755102040816328E-2</v>
      </c>
      <c r="K27" s="76">
        <f>H27*365.25</f>
        <v>55.160204081632656</v>
      </c>
    </row>
    <row r="28" spans="1:11" x14ac:dyDescent="0.2">
      <c r="F28" s="65"/>
      <c r="G28" s="66" t="s">
        <v>35</v>
      </c>
      <c r="H28" s="67">
        <f>C23-B23</f>
        <v>2.4399092970521535E-2</v>
      </c>
      <c r="I28" s="68">
        <f>H28/H30</f>
        <v>6.0997732426303838E-3</v>
      </c>
      <c r="K28" s="77">
        <f t="shared" ref="K28:K30" si="0">H28*365.25</f>
        <v>8.9117687074829917</v>
      </c>
    </row>
    <row r="29" spans="1:11" x14ac:dyDescent="0.2">
      <c r="G29" s="70" t="s">
        <v>36</v>
      </c>
      <c r="H29" s="71">
        <f>H13</f>
        <v>3.8245804988662133</v>
      </c>
      <c r="I29" s="72">
        <f>H29/H30</f>
        <v>0.95614512471655333</v>
      </c>
      <c r="K29" s="78">
        <f t="shared" si="0"/>
        <v>1396.9280272108845</v>
      </c>
    </row>
    <row r="30" spans="1:11" x14ac:dyDescent="0.2">
      <c r="H30" s="53">
        <f>SUM(H27:H29)</f>
        <v>4</v>
      </c>
      <c r="K30" s="79">
        <f t="shared" si="0"/>
        <v>1461</v>
      </c>
    </row>
  </sheetData>
  <mergeCells count="2">
    <mergeCell ref="A18:F18"/>
    <mergeCell ref="A25:F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.85546875" style="2" customWidth="1"/>
    <col min="5" max="5" width="16.7109375" style="2" customWidth="1"/>
    <col min="6" max="6" width="14.140625" style="2" customWidth="1"/>
    <col min="7" max="7" width="13.42578125" style="2" customWidth="1"/>
    <col min="8" max="8" width="18.4257812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0" ht="6" customHeight="1" thickBot="1" x14ac:dyDescent="0.25"/>
    <row r="2" spans="1:10" ht="16.5" thickBot="1" x14ac:dyDescent="0.25">
      <c r="A2" s="43" t="s">
        <v>19</v>
      </c>
      <c r="B2" s="28"/>
      <c r="C2" s="28"/>
      <c r="D2" s="28"/>
      <c r="E2" s="28"/>
      <c r="F2" s="28"/>
      <c r="G2" s="28"/>
      <c r="H2" s="28"/>
      <c r="I2" s="29"/>
    </row>
    <row r="3" spans="1:10" ht="8.25" customHeight="1" x14ac:dyDescent="0.2"/>
    <row r="4" spans="1:10" ht="15" x14ac:dyDescent="0.25">
      <c r="A4" s="1" t="s">
        <v>25</v>
      </c>
    </row>
    <row r="5" spans="1:10" ht="15" x14ac:dyDescent="0.25">
      <c r="A5" s="3" t="s">
        <v>22</v>
      </c>
    </row>
    <row r="6" spans="1:10" ht="25.5" x14ac:dyDescent="0.2">
      <c r="A6" s="84" t="s">
        <v>42</v>
      </c>
      <c r="B6" s="55" t="s">
        <v>16</v>
      </c>
      <c r="F6" s="56" t="s">
        <v>0</v>
      </c>
      <c r="G6" s="58" t="s">
        <v>11</v>
      </c>
    </row>
    <row r="7" spans="1:10" x14ac:dyDescent="0.2">
      <c r="A7" s="2">
        <v>1</v>
      </c>
      <c r="B7" s="4">
        <v>8694</v>
      </c>
      <c r="F7" s="57">
        <v>0.2</v>
      </c>
      <c r="G7" s="59">
        <v>4</v>
      </c>
    </row>
    <row r="8" spans="1:10" x14ac:dyDescent="0.2">
      <c r="A8" s="2">
        <v>2</v>
      </c>
      <c r="B8" s="4">
        <v>877</v>
      </c>
      <c r="F8" s="30"/>
      <c r="G8" s="31" t="s">
        <v>7</v>
      </c>
      <c r="H8" s="48">
        <f>G7*F7</f>
        <v>0.8</v>
      </c>
      <c r="I8" s="32" t="str">
        <f>G6</f>
        <v>años</v>
      </c>
    </row>
    <row r="9" spans="1:10" x14ac:dyDescent="0.2">
      <c r="A9" s="2">
        <v>3</v>
      </c>
      <c r="B9" s="4">
        <v>1165</v>
      </c>
    </row>
    <row r="10" spans="1:10" ht="38.25" x14ac:dyDescent="0.2">
      <c r="D10" s="54" t="s">
        <v>16</v>
      </c>
      <c r="E10" s="44" t="s">
        <v>17</v>
      </c>
      <c r="F10" s="7"/>
      <c r="G10" s="26"/>
      <c r="H10" s="46" t="s">
        <v>18</v>
      </c>
      <c r="I10" s="7"/>
    </row>
    <row r="11" spans="1:10" x14ac:dyDescent="0.2">
      <c r="C11" s="5" t="s">
        <v>8</v>
      </c>
      <c r="D11" s="6">
        <f>B7</f>
        <v>8694</v>
      </c>
      <c r="E11" s="49">
        <f>H8</f>
        <v>0.8</v>
      </c>
      <c r="F11" s="7" t="str">
        <f>G6</f>
        <v>años</v>
      </c>
      <c r="H11" s="60">
        <f>G7-E11</f>
        <v>3.2</v>
      </c>
      <c r="I11" s="6" t="str">
        <f>G6</f>
        <v>años</v>
      </c>
    </row>
    <row r="12" spans="1:10" x14ac:dyDescent="0.2">
      <c r="C12" s="45" t="s">
        <v>23</v>
      </c>
      <c r="D12" s="6">
        <f>B8</f>
        <v>877</v>
      </c>
      <c r="E12" s="47">
        <f>D12*E11/D11</f>
        <v>8.0699332873245919E-2</v>
      </c>
      <c r="F12" s="7" t="str">
        <f>G6</f>
        <v>años</v>
      </c>
      <c r="H12" s="9">
        <f>G7-E12</f>
        <v>3.9193006671267541</v>
      </c>
      <c r="I12" s="6" t="str">
        <f>G6</f>
        <v>años</v>
      </c>
    </row>
    <row r="13" spans="1:10" x14ac:dyDescent="0.2">
      <c r="C13" s="45" t="s">
        <v>24</v>
      </c>
      <c r="D13" s="6">
        <f>B9</f>
        <v>1165</v>
      </c>
      <c r="E13" s="47">
        <f>D13*E11/D11</f>
        <v>0.10720036806993329</v>
      </c>
      <c r="F13" s="7" t="str">
        <f>G6</f>
        <v>años</v>
      </c>
      <c r="H13" s="9">
        <f>G7-E13</f>
        <v>3.8927996319300666</v>
      </c>
      <c r="I13" s="8" t="str">
        <f>G6</f>
        <v>años</v>
      </c>
    </row>
    <row r="14" spans="1:10" x14ac:dyDescent="0.2">
      <c r="I14" s="10"/>
    </row>
    <row r="15" spans="1:10" x14ac:dyDescent="0.2">
      <c r="E15" s="11" t="s">
        <v>1</v>
      </c>
      <c r="F15" s="50">
        <f>E13-E12</f>
        <v>2.6501035196687367E-2</v>
      </c>
      <c r="G15" s="12" t="str">
        <f>F12</f>
        <v>años</v>
      </c>
      <c r="H15" s="12" t="s">
        <v>2</v>
      </c>
      <c r="I15" s="51">
        <f>G7</f>
        <v>4</v>
      </c>
      <c r="J15" s="13" t="str">
        <f>G6</f>
        <v>años</v>
      </c>
    </row>
    <row r="16" spans="1:10" x14ac:dyDescent="0.2">
      <c r="E16" s="14"/>
      <c r="F16" s="73">
        <f>F15*365.25</f>
        <v>9.6795031055900616</v>
      </c>
      <c r="G16" s="33" t="s">
        <v>3</v>
      </c>
      <c r="H16" s="15" t="s">
        <v>4</v>
      </c>
      <c r="I16" s="52">
        <f>G7</f>
        <v>4</v>
      </c>
      <c r="J16" s="16" t="str">
        <f>G6</f>
        <v>años</v>
      </c>
    </row>
    <row r="17" spans="1:11" ht="13.5" thickBot="1" x14ac:dyDescent="0.25"/>
    <row r="18" spans="1:11" ht="15.75" thickBot="1" x14ac:dyDescent="0.25">
      <c r="A18" s="144" t="s">
        <v>20</v>
      </c>
      <c r="B18" s="145"/>
      <c r="C18" s="145"/>
      <c r="D18" s="145"/>
      <c r="E18" s="145"/>
      <c r="F18" s="146"/>
      <c r="I18" s="10"/>
    </row>
    <row r="19" spans="1:11" x14ac:dyDescent="0.2">
      <c r="A19" s="34"/>
      <c r="B19" s="24" t="str">
        <f>C12</f>
        <v>Liraglutida, n= 4668</v>
      </c>
      <c r="C19" s="24" t="str">
        <f>C13</f>
        <v>Placebo, n= 4672</v>
      </c>
      <c r="D19" s="23"/>
      <c r="E19" s="23"/>
      <c r="F19" s="23"/>
      <c r="H19" s="23"/>
      <c r="I19" s="23"/>
      <c r="J19" s="23"/>
      <c r="K19" s="23"/>
    </row>
    <row r="20" spans="1:11" ht="25.5" x14ac:dyDescent="0.2">
      <c r="A20" s="35" t="s">
        <v>9</v>
      </c>
      <c r="B20" s="22" t="s">
        <v>12</v>
      </c>
      <c r="C20" s="36" t="s">
        <v>12</v>
      </c>
      <c r="D20" s="22" t="s">
        <v>6</v>
      </c>
      <c r="E20" s="23"/>
      <c r="F20" s="22" t="s">
        <v>6</v>
      </c>
      <c r="I20" s="10"/>
    </row>
    <row r="21" spans="1:11" x14ac:dyDescent="0.2">
      <c r="A21" s="37" t="str">
        <f>CONCATENATE(G7," ",G6)</f>
        <v>4 años</v>
      </c>
      <c r="B21" s="25" t="str">
        <f>F12</f>
        <v>años</v>
      </c>
      <c r="C21" s="38" t="str">
        <f>F12</f>
        <v>años</v>
      </c>
      <c r="D21" s="25" t="str">
        <f>G15</f>
        <v>años</v>
      </c>
      <c r="E21" s="26"/>
      <c r="F21" s="25" t="str">
        <f>G16</f>
        <v>días</v>
      </c>
    </row>
    <row r="22" spans="1:11" s="42" customFormat="1" x14ac:dyDescent="0.2">
      <c r="A22" s="39"/>
      <c r="B22" s="40"/>
      <c r="C22" s="40"/>
      <c r="D22" s="40"/>
      <c r="E22" s="41"/>
      <c r="F22" s="40"/>
    </row>
    <row r="23" spans="1:11" x14ac:dyDescent="0.2">
      <c r="A23" s="27" t="str">
        <f>A6</f>
        <v>Mortalidad CV</v>
      </c>
      <c r="B23" s="17">
        <f>E12</f>
        <v>8.0699332873245919E-2</v>
      </c>
      <c r="C23" s="17">
        <f>E13</f>
        <v>0.10720036806993329</v>
      </c>
      <c r="D23" s="17">
        <f>C23-B23</f>
        <v>2.6501035196687367E-2</v>
      </c>
      <c r="F23" s="18">
        <f>F16</f>
        <v>9.6795031055900616</v>
      </c>
    </row>
    <row r="24" spans="1:11" ht="8.25" customHeight="1" x14ac:dyDescent="0.2">
      <c r="A24" s="19"/>
      <c r="B24" s="20"/>
      <c r="C24" s="20"/>
      <c r="D24" s="20"/>
      <c r="F24" s="21"/>
    </row>
    <row r="25" spans="1:11" ht="18" customHeight="1" x14ac:dyDescent="0.2">
      <c r="A25" s="150" t="s">
        <v>21</v>
      </c>
      <c r="B25" s="151"/>
      <c r="C25" s="151"/>
      <c r="D25" s="151"/>
      <c r="E25" s="151"/>
      <c r="F25" s="152"/>
    </row>
    <row r="26" spans="1:11" x14ac:dyDescent="0.2">
      <c r="H26" s="5" t="str">
        <f>F11</f>
        <v>años</v>
      </c>
      <c r="K26" s="5" t="s">
        <v>3</v>
      </c>
    </row>
    <row r="27" spans="1:11" x14ac:dyDescent="0.2">
      <c r="F27" s="61"/>
      <c r="G27" s="62" t="s">
        <v>13</v>
      </c>
      <c r="H27" s="63">
        <f>B23</f>
        <v>8.0699332873245919E-2</v>
      </c>
      <c r="I27" s="64">
        <f>H27/H30</f>
        <v>2.017483321831148E-2</v>
      </c>
      <c r="K27" s="81">
        <f>H27*365.25</f>
        <v>29.475431331953072</v>
      </c>
    </row>
    <row r="28" spans="1:11" x14ac:dyDescent="0.2">
      <c r="F28" s="65"/>
      <c r="G28" s="66" t="s">
        <v>15</v>
      </c>
      <c r="H28" s="67">
        <f>C23-B23</f>
        <v>2.6501035196687367E-2</v>
      </c>
      <c r="I28" s="68">
        <f>H28/H30</f>
        <v>6.6252587991718417E-3</v>
      </c>
      <c r="K28" s="82">
        <f t="shared" ref="K28:K30" si="0">H28*365.25</f>
        <v>9.6795031055900616</v>
      </c>
    </row>
    <row r="29" spans="1:11" x14ac:dyDescent="0.2">
      <c r="F29" s="69"/>
      <c r="G29" s="70" t="s">
        <v>14</v>
      </c>
      <c r="H29" s="71">
        <f>H13</f>
        <v>3.8927996319300666</v>
      </c>
      <c r="I29" s="72">
        <f>H29/H30</f>
        <v>0.97319990798251665</v>
      </c>
      <c r="K29" s="83">
        <f t="shared" si="0"/>
        <v>1421.8450655624567</v>
      </c>
    </row>
    <row r="30" spans="1:11" x14ac:dyDescent="0.2">
      <c r="H30" s="53">
        <f>SUM(H27:H29)</f>
        <v>4</v>
      </c>
      <c r="K30" s="80">
        <f t="shared" si="0"/>
        <v>1461</v>
      </c>
    </row>
  </sheetData>
  <mergeCells count="2">
    <mergeCell ref="A18:F18"/>
    <mergeCell ref="A25:F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topLeftCell="A4" zoomScale="115" zoomScaleNormal="115" workbookViewId="0">
      <selection activeCell="A4" sqref="A4"/>
    </sheetView>
  </sheetViews>
  <sheetFormatPr baseColWidth="10" defaultRowHeight="15" x14ac:dyDescent="0.25"/>
  <cols>
    <col min="1" max="1" width="12.28515625" customWidth="1"/>
    <col min="3" max="4" width="10.5703125" customWidth="1"/>
    <col min="5" max="5" width="5.28515625" customWidth="1"/>
    <col min="6" max="14" width="3.7109375" customWidth="1"/>
    <col min="15" max="15" width="4.42578125" style="86" customWidth="1"/>
    <col min="16" max="24" width="3.7109375" style="86" customWidth="1"/>
  </cols>
  <sheetData>
    <row r="1" spans="1:20" hidden="1" x14ac:dyDescent="0.25">
      <c r="A1" s="85" t="str">
        <f>B7</f>
        <v>años</v>
      </c>
      <c r="B1" s="85" t="s">
        <v>26</v>
      </c>
      <c r="C1" s="85" t="s">
        <v>27</v>
      </c>
      <c r="D1" s="85" t="s">
        <v>28</v>
      </c>
      <c r="E1" s="85"/>
      <c r="F1" s="85"/>
      <c r="O1"/>
      <c r="P1"/>
      <c r="Q1"/>
      <c r="R1"/>
      <c r="S1"/>
      <c r="T1"/>
    </row>
    <row r="2" spans="1:20" hidden="1" x14ac:dyDescent="0.25">
      <c r="A2" s="85" t="s">
        <v>29</v>
      </c>
      <c r="B2" s="85" t="s">
        <v>30</v>
      </c>
      <c r="C2" s="85" t="s">
        <v>31</v>
      </c>
      <c r="D2" s="85" t="s">
        <v>32</v>
      </c>
      <c r="E2" s="85" t="str">
        <f>CONCATENATE(B2," ",B5," ",C2," ",B11," ",B7)</f>
        <v>puede representarse llegando los 70 pacientes, a los 4 años</v>
      </c>
      <c r="F2" s="85"/>
      <c r="G2" s="87" t="str">
        <f>CONCATENATE(A2," ",E2,D2)</f>
        <v>NO puede representarse llegando los 70 pacientes, a los 4 años, pues habría que recortar o ampliar los tiempos respectivos de uno o más pacientes "libres de evento" o "con evento"</v>
      </c>
      <c r="O2"/>
      <c r="P2"/>
      <c r="Q2"/>
      <c r="R2"/>
      <c r="S2"/>
      <c r="T2"/>
    </row>
    <row r="3" spans="1:20" hidden="1" x14ac:dyDescent="0.25">
      <c r="A3" s="88"/>
      <c r="C3" s="88"/>
      <c r="D3" s="88"/>
      <c r="E3" s="88"/>
      <c r="F3" s="88"/>
      <c r="G3" s="88"/>
      <c r="H3" s="88"/>
      <c r="I3" s="88"/>
      <c r="J3" s="88"/>
      <c r="K3" s="89"/>
      <c r="O3"/>
      <c r="P3"/>
      <c r="Q3"/>
      <c r="R3"/>
      <c r="S3"/>
      <c r="T3"/>
    </row>
    <row r="4" spans="1:20" ht="24" customHeight="1" x14ac:dyDescent="0.25">
      <c r="A4" s="90" t="s">
        <v>43</v>
      </c>
      <c r="D4" s="88"/>
      <c r="E4" s="88"/>
      <c r="F4" s="88"/>
      <c r="G4" s="88"/>
      <c r="H4" s="1" t="s">
        <v>25</v>
      </c>
      <c r="I4" s="88"/>
      <c r="J4" s="88"/>
      <c r="K4" s="89"/>
      <c r="O4"/>
      <c r="P4"/>
      <c r="Q4"/>
      <c r="R4"/>
      <c r="S4"/>
      <c r="T4"/>
    </row>
    <row r="5" spans="1:20" x14ac:dyDescent="0.25">
      <c r="A5" s="91" t="s">
        <v>34</v>
      </c>
      <c r="B5" s="92">
        <f>E5+D5+C5</f>
        <v>70</v>
      </c>
      <c r="C5" s="93">
        <v>6</v>
      </c>
      <c r="D5" s="94">
        <v>1</v>
      </c>
      <c r="E5" s="95">
        <v>63</v>
      </c>
      <c r="G5" s="88"/>
      <c r="H5" s="3" t="s">
        <v>22</v>
      </c>
      <c r="I5" s="88"/>
      <c r="J5" s="88"/>
      <c r="K5" s="88"/>
      <c r="O5"/>
      <c r="P5"/>
      <c r="Q5"/>
      <c r="R5"/>
      <c r="S5"/>
      <c r="T5"/>
    </row>
    <row r="6" spans="1:20" ht="8.25" customHeight="1" x14ac:dyDescent="0.25">
      <c r="A6" s="88"/>
      <c r="C6" s="96"/>
      <c r="D6" s="97"/>
      <c r="E6" s="98"/>
      <c r="F6" s="88"/>
      <c r="G6" s="88"/>
      <c r="H6" s="88"/>
      <c r="I6" s="88"/>
      <c r="J6" s="88"/>
      <c r="K6" s="88"/>
      <c r="O6"/>
      <c r="P6"/>
      <c r="Q6"/>
      <c r="R6"/>
      <c r="S6"/>
      <c r="T6"/>
    </row>
    <row r="7" spans="1:20" ht="39.75" customHeight="1" x14ac:dyDescent="0.25">
      <c r="A7" s="2"/>
      <c r="B7" s="99" t="s">
        <v>11</v>
      </c>
      <c r="C7" s="100" t="str">
        <f>CONCATENATE(A1," ",B1," ",B5," ",C1)</f>
        <v>años de los 70 del grupo Interv</v>
      </c>
      <c r="D7" s="100" t="str">
        <f>CONCATENATE(A1," ",B1," ",B5," ",D1)</f>
        <v>años de los 70 del grupo Contr</v>
      </c>
      <c r="E7" s="88"/>
      <c r="F7" s="88"/>
      <c r="G7" s="88"/>
      <c r="H7" s="88"/>
      <c r="I7" s="88"/>
      <c r="J7" s="88"/>
      <c r="K7" s="88"/>
      <c r="O7"/>
      <c r="P7"/>
      <c r="Q7"/>
      <c r="R7"/>
      <c r="S7"/>
      <c r="T7"/>
    </row>
    <row r="8" spans="1:20" ht="26.25" x14ac:dyDescent="0.25">
      <c r="A8" s="101" t="s">
        <v>13</v>
      </c>
      <c r="B8" s="102">
        <v>0.15102040816326531</v>
      </c>
      <c r="C8" s="103">
        <f>B8*B5</f>
        <v>10.571428571428571</v>
      </c>
      <c r="D8" s="153">
        <f>(B8+B9)*B5</f>
        <v>12.27936507936508</v>
      </c>
      <c r="E8" s="104"/>
      <c r="F8" s="104"/>
      <c r="G8" s="105"/>
      <c r="H8" s="88"/>
      <c r="I8" s="88"/>
      <c r="J8" s="88"/>
      <c r="K8" s="88"/>
      <c r="O8"/>
      <c r="P8"/>
      <c r="Q8"/>
      <c r="R8"/>
      <c r="S8"/>
      <c r="T8"/>
    </row>
    <row r="9" spans="1:20" ht="26.25" x14ac:dyDescent="0.25">
      <c r="A9" s="106" t="s">
        <v>35</v>
      </c>
      <c r="B9" s="107">
        <v>2.4399092970521535E-2</v>
      </c>
      <c r="C9" s="154">
        <f>(B10+B9)*B5</f>
        <v>269.42857142857144</v>
      </c>
      <c r="D9" s="153"/>
      <c r="E9" s="97"/>
      <c r="F9" s="108"/>
      <c r="G9" s="105"/>
      <c r="H9" s="88"/>
      <c r="I9" s="88"/>
      <c r="J9" s="88"/>
      <c r="K9" s="88"/>
      <c r="O9"/>
      <c r="P9"/>
      <c r="Q9"/>
      <c r="R9"/>
      <c r="S9"/>
      <c r="T9"/>
    </row>
    <row r="10" spans="1:20" ht="26.25" x14ac:dyDescent="0.25">
      <c r="A10" s="109" t="s">
        <v>36</v>
      </c>
      <c r="B10" s="110">
        <v>3.8245804988662133</v>
      </c>
      <c r="C10" s="154"/>
      <c r="D10" s="111">
        <f>B10*B5</f>
        <v>267.72063492063495</v>
      </c>
      <c r="E10" s="96"/>
      <c r="F10" s="108"/>
      <c r="G10" s="112"/>
      <c r="H10" s="88"/>
      <c r="I10" s="88"/>
      <c r="J10" s="88"/>
      <c r="K10" s="88"/>
      <c r="O10"/>
      <c r="P10"/>
      <c r="Q10"/>
      <c r="R10"/>
      <c r="S10"/>
      <c r="T10"/>
    </row>
    <row r="11" spans="1:20" x14ac:dyDescent="0.25">
      <c r="A11" s="5"/>
      <c r="B11" s="113">
        <v>4</v>
      </c>
      <c r="C11" s="114">
        <f>C8+C9</f>
        <v>280</v>
      </c>
      <c r="D11" s="114">
        <f>D8+D10</f>
        <v>280.00000000000006</v>
      </c>
      <c r="E11" s="115"/>
      <c r="F11" s="115"/>
      <c r="G11" s="115"/>
      <c r="H11" s="88"/>
      <c r="I11" s="88"/>
      <c r="J11" s="88"/>
      <c r="K11" s="88"/>
      <c r="O11"/>
      <c r="P11"/>
      <c r="Q11"/>
      <c r="R11"/>
      <c r="S11"/>
      <c r="T11"/>
    </row>
    <row r="12" spans="1:20" ht="9" customHeight="1" x14ac:dyDescent="0.2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O12"/>
      <c r="P12"/>
      <c r="Q12"/>
      <c r="R12"/>
      <c r="S12"/>
      <c r="T12"/>
    </row>
    <row r="13" spans="1:20" x14ac:dyDescent="0.25">
      <c r="A13" s="88"/>
      <c r="B13" s="88"/>
      <c r="C13" s="83">
        <f>(E5+D5)*B11</f>
        <v>256</v>
      </c>
      <c r="D13" s="83">
        <f>E5*B11</f>
        <v>252</v>
      </c>
      <c r="E13" s="88"/>
      <c r="F13" s="116" t="s">
        <v>37</v>
      </c>
      <c r="G13" s="88"/>
      <c r="H13" s="88"/>
      <c r="I13" s="88"/>
      <c r="J13" s="88"/>
      <c r="K13" s="88"/>
      <c r="O13"/>
      <c r="P13"/>
      <c r="Q13"/>
      <c r="R13"/>
      <c r="S13"/>
      <c r="T13"/>
    </row>
    <row r="14" spans="1:20" ht="36" customHeight="1" x14ac:dyDescent="0.25">
      <c r="A14" s="155" t="s">
        <v>38</v>
      </c>
      <c r="B14" s="155"/>
      <c r="C14" s="117">
        <f>C9-C13</f>
        <v>13.428571428571445</v>
      </c>
      <c r="D14" s="117">
        <f>D10-D13</f>
        <v>15.72063492063495</v>
      </c>
      <c r="F14" s="156" t="str">
        <f>IF((AND(((B9+B10)/B11)&gt;((D5+E5)/B5),(B10/B11)&gt;(E5/B5))),E2,G2)</f>
        <v>puede representarse llegando los 70 pacientes, a los 4 años</v>
      </c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</row>
    <row r="15" spans="1:20" ht="18.75" customHeight="1" x14ac:dyDescent="0.25">
      <c r="A15" s="118"/>
      <c r="B15" s="118"/>
      <c r="C15" s="118"/>
      <c r="D15" s="118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</row>
    <row r="16" spans="1:20" ht="17.25" customHeight="1" x14ac:dyDescent="0.25">
      <c r="A16" s="84" t="s">
        <v>45</v>
      </c>
      <c r="F16" s="120" t="s">
        <v>44</v>
      </c>
      <c r="G16" s="119"/>
      <c r="H16" s="118"/>
      <c r="I16" s="119"/>
      <c r="J16" s="119"/>
      <c r="K16" s="120" t="s">
        <v>39</v>
      </c>
      <c r="L16" s="119"/>
      <c r="M16" s="119"/>
      <c r="N16" s="119"/>
      <c r="O16" s="119"/>
      <c r="P16" s="119"/>
      <c r="Q16" s="119"/>
      <c r="R16" s="119"/>
      <c r="S16" s="119"/>
      <c r="T16" s="119"/>
    </row>
    <row r="17" spans="1:24" ht="15.75" thickBot="1" x14ac:dyDescent="0.3">
      <c r="A17" s="88" t="s">
        <v>23</v>
      </c>
      <c r="F17" s="120" t="s">
        <v>40</v>
      </c>
      <c r="G17" s="120"/>
      <c r="K17" s="120" t="s">
        <v>40</v>
      </c>
    </row>
    <row r="18" spans="1:24" x14ac:dyDescent="0.25">
      <c r="A18" s="88" t="s">
        <v>24</v>
      </c>
      <c r="E18" s="139"/>
      <c r="F18" s="140">
        <v>1</v>
      </c>
      <c r="G18" s="140">
        <v>2</v>
      </c>
      <c r="H18" s="140">
        <v>3</v>
      </c>
      <c r="I18" s="140">
        <v>4</v>
      </c>
      <c r="J18" s="123"/>
      <c r="K18" s="140">
        <v>1</v>
      </c>
      <c r="L18" s="140">
        <v>2</v>
      </c>
      <c r="M18" s="140">
        <v>3</v>
      </c>
      <c r="N18" s="140">
        <v>4</v>
      </c>
      <c r="O18" s="141"/>
    </row>
    <row r="19" spans="1:24" x14ac:dyDescent="0.25">
      <c r="D19" s="122" t="s">
        <v>41</v>
      </c>
      <c r="E19" s="126">
        <v>70</v>
      </c>
      <c r="F19" s="127"/>
      <c r="G19" s="127"/>
      <c r="H19" s="128"/>
      <c r="I19" s="128"/>
      <c r="J19" s="138"/>
      <c r="K19" s="127"/>
      <c r="L19" s="127"/>
      <c r="M19" s="128"/>
      <c r="N19" s="128"/>
      <c r="O19" s="129">
        <v>70</v>
      </c>
      <c r="P19" s="124" t="s">
        <v>41</v>
      </c>
      <c r="Q19" s="125"/>
      <c r="R19" s="125"/>
      <c r="S19" s="125"/>
      <c r="T19" s="125"/>
      <c r="U19" s="125"/>
      <c r="V19" s="125"/>
      <c r="W19" s="125"/>
      <c r="X19" s="125"/>
    </row>
    <row r="20" spans="1:24" x14ac:dyDescent="0.25">
      <c r="E20" s="126">
        <v>69</v>
      </c>
      <c r="F20" s="127"/>
      <c r="G20" s="127"/>
      <c r="H20" s="128"/>
      <c r="I20" s="128"/>
      <c r="J20" s="138"/>
      <c r="K20" s="127"/>
      <c r="L20" s="127"/>
      <c r="M20" s="128"/>
      <c r="N20" s="128"/>
      <c r="O20" s="129">
        <v>69</v>
      </c>
      <c r="P20" s="125"/>
      <c r="Q20" s="125"/>
      <c r="R20" s="125"/>
      <c r="S20" s="125"/>
      <c r="T20" s="125"/>
      <c r="U20" s="125"/>
      <c r="V20" s="125"/>
      <c r="W20" s="125"/>
      <c r="X20" s="125"/>
    </row>
    <row r="21" spans="1:24" x14ac:dyDescent="0.25">
      <c r="E21" s="126">
        <v>68</v>
      </c>
      <c r="F21" s="127"/>
      <c r="G21" s="127"/>
      <c r="H21" s="128"/>
      <c r="I21" s="128"/>
      <c r="J21" s="138"/>
      <c r="K21" s="127"/>
      <c r="L21" s="127"/>
      <c r="M21" s="128"/>
      <c r="N21" s="128"/>
      <c r="O21" s="129">
        <v>68</v>
      </c>
      <c r="P21" s="125"/>
      <c r="Q21" s="125"/>
      <c r="R21" s="125"/>
      <c r="S21" s="125"/>
      <c r="T21" s="125"/>
      <c r="U21" s="125"/>
      <c r="V21" s="125"/>
      <c r="W21" s="125"/>
      <c r="X21" s="125"/>
    </row>
    <row r="22" spans="1:24" x14ac:dyDescent="0.25">
      <c r="E22" s="126">
        <v>67</v>
      </c>
      <c r="F22" s="127"/>
      <c r="G22" s="127"/>
      <c r="H22" s="128"/>
      <c r="I22" s="128"/>
      <c r="J22" s="138"/>
      <c r="K22" s="127"/>
      <c r="L22" s="127"/>
      <c r="M22" s="128"/>
      <c r="N22" s="128"/>
      <c r="O22" s="129">
        <v>67</v>
      </c>
      <c r="P22" s="125"/>
      <c r="Q22" s="125"/>
      <c r="R22" s="125"/>
      <c r="S22" s="125"/>
      <c r="T22" s="125"/>
      <c r="U22" s="125"/>
      <c r="V22" s="125"/>
      <c r="W22" s="125"/>
      <c r="X22" s="125"/>
    </row>
    <row r="23" spans="1:24" x14ac:dyDescent="0.25">
      <c r="E23" s="126">
        <v>66</v>
      </c>
      <c r="F23" s="127"/>
      <c r="G23" s="127"/>
      <c r="H23" s="128"/>
      <c r="I23" s="128"/>
      <c r="J23" s="138"/>
      <c r="K23" s="127"/>
      <c r="L23" s="127"/>
      <c r="M23" s="128"/>
      <c r="N23" s="128"/>
      <c r="O23" s="129">
        <v>66</v>
      </c>
      <c r="P23" s="125"/>
      <c r="Q23" s="125"/>
      <c r="R23" s="125"/>
      <c r="S23" s="125"/>
      <c r="T23" s="125"/>
      <c r="U23" s="125"/>
      <c r="V23" s="125"/>
      <c r="W23" s="125"/>
      <c r="X23" s="125"/>
    </row>
    <row r="24" spans="1:24" x14ac:dyDescent="0.25">
      <c r="E24" s="126">
        <v>65</v>
      </c>
      <c r="F24" s="127"/>
      <c r="G24" s="127"/>
      <c r="H24" s="127"/>
      <c r="I24" s="128"/>
      <c r="J24" s="138"/>
      <c r="K24" s="127"/>
      <c r="L24" s="127"/>
      <c r="M24" s="127"/>
      <c r="N24" s="128"/>
      <c r="O24" s="129">
        <v>65</v>
      </c>
      <c r="P24" s="125"/>
      <c r="Q24" s="125"/>
      <c r="R24" s="125"/>
      <c r="S24" s="125"/>
      <c r="T24" s="125"/>
      <c r="U24" s="125"/>
      <c r="V24" s="125"/>
      <c r="W24" s="125"/>
      <c r="X24" s="125"/>
    </row>
    <row r="25" spans="1:24" ht="16.5" thickBot="1" x14ac:dyDescent="0.3">
      <c r="E25" s="130">
        <v>64</v>
      </c>
      <c r="F25" s="131"/>
      <c r="G25" s="131"/>
      <c r="H25" s="131"/>
      <c r="I25" s="131"/>
      <c r="J25" s="142"/>
      <c r="K25" s="132"/>
      <c r="L25" s="132"/>
      <c r="M25" s="132"/>
      <c r="N25" s="133"/>
      <c r="O25" s="134">
        <v>64</v>
      </c>
      <c r="P25" s="125"/>
      <c r="Q25" s="125"/>
      <c r="R25" s="125"/>
      <c r="S25" s="125"/>
      <c r="T25" s="125"/>
      <c r="U25" s="125"/>
      <c r="V25" s="125"/>
      <c r="W25" s="125"/>
      <c r="X25" s="125"/>
    </row>
    <row r="26" spans="1:24" x14ac:dyDescent="0.25">
      <c r="E26" s="135">
        <v>63</v>
      </c>
      <c r="F26" s="136"/>
      <c r="G26" s="136"/>
      <c r="H26" s="136"/>
      <c r="I26" s="136"/>
      <c r="J26" s="137"/>
      <c r="K26" s="136"/>
      <c r="L26" s="136"/>
      <c r="M26" s="136"/>
      <c r="N26" s="136"/>
      <c r="O26" s="135">
        <v>63</v>
      </c>
      <c r="P26" s="125"/>
      <c r="Q26" s="125"/>
      <c r="R26" s="125"/>
      <c r="S26" s="125"/>
      <c r="T26" s="125"/>
      <c r="U26" s="125"/>
      <c r="V26" s="125"/>
      <c r="W26" s="125"/>
      <c r="X26" s="125"/>
    </row>
    <row r="27" spans="1:24" x14ac:dyDescent="0.25">
      <c r="E27" s="135">
        <v>62</v>
      </c>
      <c r="F27" s="127"/>
      <c r="G27" s="127"/>
      <c r="H27" s="127"/>
      <c r="I27" s="127"/>
      <c r="J27" s="137"/>
      <c r="K27" s="127"/>
      <c r="L27" s="127"/>
      <c r="M27" s="127"/>
      <c r="N27" s="127"/>
      <c r="O27" s="135">
        <v>62</v>
      </c>
      <c r="P27" s="125"/>
      <c r="Q27" s="125"/>
      <c r="R27" s="125"/>
      <c r="S27" s="125"/>
      <c r="T27" s="125"/>
      <c r="U27" s="125"/>
      <c r="V27" s="125"/>
      <c r="W27" s="125"/>
      <c r="X27" s="125"/>
    </row>
    <row r="28" spans="1:24" x14ac:dyDescent="0.25">
      <c r="E28" s="135">
        <v>61</v>
      </c>
      <c r="F28" s="127"/>
      <c r="G28" s="127"/>
      <c r="H28" s="127"/>
      <c r="I28" s="127"/>
      <c r="K28" s="127"/>
      <c r="L28" s="127"/>
      <c r="M28" s="127"/>
      <c r="N28" s="127"/>
      <c r="O28" s="135">
        <v>61</v>
      </c>
    </row>
    <row r="29" spans="1:24" x14ac:dyDescent="0.25">
      <c r="E29" s="135">
        <v>60</v>
      </c>
      <c r="F29" s="127"/>
      <c r="G29" s="127"/>
      <c r="H29" s="127"/>
      <c r="I29" s="127"/>
      <c r="K29" s="127"/>
      <c r="L29" s="127"/>
      <c r="M29" s="127"/>
      <c r="N29" s="127"/>
      <c r="O29" s="135">
        <v>60</v>
      </c>
    </row>
    <row r="30" spans="1:24" x14ac:dyDescent="0.25">
      <c r="E30" s="135">
        <v>59</v>
      </c>
      <c r="F30" s="127"/>
      <c r="G30" s="127"/>
      <c r="H30" s="127"/>
      <c r="I30" s="127"/>
      <c r="K30" s="127"/>
      <c r="L30" s="127"/>
      <c r="M30" s="127"/>
      <c r="N30" s="127"/>
      <c r="O30" s="135">
        <v>59</v>
      </c>
    </row>
    <row r="31" spans="1:24" x14ac:dyDescent="0.25">
      <c r="E31" s="135">
        <v>58</v>
      </c>
      <c r="F31" s="127"/>
      <c r="G31" s="127"/>
      <c r="H31" s="127"/>
      <c r="I31" s="127"/>
      <c r="K31" s="127"/>
      <c r="L31" s="127"/>
      <c r="M31" s="127"/>
      <c r="N31" s="127"/>
      <c r="O31" s="135">
        <v>58</v>
      </c>
    </row>
    <row r="32" spans="1:24" x14ac:dyDescent="0.25">
      <c r="E32" s="135">
        <v>57</v>
      </c>
      <c r="F32" s="127"/>
      <c r="G32" s="127"/>
      <c r="H32" s="127"/>
      <c r="I32" s="127"/>
      <c r="K32" s="127"/>
      <c r="L32" s="127"/>
      <c r="M32" s="127"/>
      <c r="N32" s="127"/>
      <c r="O32" s="135">
        <v>57</v>
      </c>
    </row>
    <row r="33" spans="5:15" x14ac:dyDescent="0.25">
      <c r="E33" s="135">
        <v>56</v>
      </c>
      <c r="F33" s="127"/>
      <c r="G33" s="127"/>
      <c r="H33" s="127"/>
      <c r="I33" s="127"/>
      <c r="K33" s="127"/>
      <c r="L33" s="127"/>
      <c r="M33" s="127"/>
      <c r="N33" s="127"/>
      <c r="O33" s="135">
        <v>56</v>
      </c>
    </row>
    <row r="34" spans="5:15" x14ac:dyDescent="0.25">
      <c r="E34" s="135">
        <v>55</v>
      </c>
      <c r="F34" s="127"/>
      <c r="G34" s="127"/>
      <c r="H34" s="127"/>
      <c r="I34" s="127"/>
      <c r="K34" s="127"/>
      <c r="L34" s="127"/>
      <c r="M34" s="127"/>
      <c r="N34" s="127"/>
      <c r="O34" s="135">
        <v>55</v>
      </c>
    </row>
    <row r="35" spans="5:15" x14ac:dyDescent="0.25">
      <c r="E35" s="135">
        <v>54</v>
      </c>
      <c r="F35" s="127"/>
      <c r="G35" s="127"/>
      <c r="H35" s="127"/>
      <c r="I35" s="127"/>
      <c r="K35" s="127"/>
      <c r="L35" s="127"/>
      <c r="M35" s="127"/>
      <c r="N35" s="127"/>
      <c r="O35" s="135">
        <v>54</v>
      </c>
    </row>
    <row r="36" spans="5:15" x14ac:dyDescent="0.25">
      <c r="E36" s="135">
        <v>53</v>
      </c>
      <c r="F36" s="127"/>
      <c r="G36" s="127"/>
      <c r="H36" s="127"/>
      <c r="I36" s="127"/>
      <c r="K36" s="127"/>
      <c r="L36" s="127"/>
      <c r="M36" s="127"/>
      <c r="N36" s="127"/>
      <c r="O36" s="135">
        <v>53</v>
      </c>
    </row>
    <row r="37" spans="5:15" x14ac:dyDescent="0.25">
      <c r="E37" s="135">
        <v>52</v>
      </c>
      <c r="F37" s="127"/>
      <c r="G37" s="127"/>
      <c r="H37" s="127"/>
      <c r="I37" s="127"/>
      <c r="K37" s="127"/>
      <c r="L37" s="127"/>
      <c r="M37" s="127"/>
      <c r="N37" s="127"/>
      <c r="O37" s="135">
        <v>52</v>
      </c>
    </row>
    <row r="38" spans="5:15" x14ac:dyDescent="0.25">
      <c r="E38" s="135">
        <v>51</v>
      </c>
      <c r="F38" s="127"/>
      <c r="G38" s="127"/>
      <c r="H38" s="127"/>
      <c r="I38" s="127"/>
      <c r="K38" s="127"/>
      <c r="L38" s="127"/>
      <c r="M38" s="127"/>
      <c r="N38" s="127"/>
      <c r="O38" s="135">
        <v>51</v>
      </c>
    </row>
    <row r="39" spans="5:15" x14ac:dyDescent="0.25">
      <c r="E39" s="135">
        <v>50</v>
      </c>
      <c r="F39" s="127"/>
      <c r="G39" s="127"/>
      <c r="H39" s="127"/>
      <c r="I39" s="127"/>
      <c r="K39" s="127"/>
      <c r="L39" s="127"/>
      <c r="M39" s="127"/>
      <c r="N39" s="127"/>
      <c r="O39" s="135">
        <v>50</v>
      </c>
    </row>
    <row r="40" spans="5:15" x14ac:dyDescent="0.25">
      <c r="E40" s="135">
        <v>49</v>
      </c>
      <c r="F40" s="127"/>
      <c r="G40" s="127"/>
      <c r="H40" s="127"/>
      <c r="I40" s="127"/>
      <c r="K40" s="127"/>
      <c r="L40" s="127"/>
      <c r="M40" s="127"/>
      <c r="N40" s="127"/>
      <c r="O40" s="135">
        <v>49</v>
      </c>
    </row>
    <row r="41" spans="5:15" x14ac:dyDescent="0.25">
      <c r="E41" s="135">
        <v>48</v>
      </c>
      <c r="F41" s="127"/>
      <c r="G41" s="127"/>
      <c r="H41" s="127"/>
      <c r="I41" s="127"/>
      <c r="K41" s="127"/>
      <c r="L41" s="127"/>
      <c r="M41" s="127"/>
      <c r="N41" s="127"/>
      <c r="O41" s="135">
        <v>48</v>
      </c>
    </row>
    <row r="42" spans="5:15" x14ac:dyDescent="0.25">
      <c r="E42" s="135">
        <v>47</v>
      </c>
      <c r="F42" s="127"/>
      <c r="G42" s="127"/>
      <c r="H42" s="127"/>
      <c r="I42" s="127"/>
      <c r="K42" s="127"/>
      <c r="L42" s="127"/>
      <c r="M42" s="127"/>
      <c r="N42" s="127"/>
      <c r="O42" s="135">
        <v>47</v>
      </c>
    </row>
    <row r="43" spans="5:15" x14ac:dyDescent="0.25">
      <c r="E43" s="135">
        <v>46</v>
      </c>
      <c r="F43" s="127"/>
      <c r="G43" s="127"/>
      <c r="H43" s="127"/>
      <c r="I43" s="127"/>
      <c r="K43" s="127"/>
      <c r="L43" s="127"/>
      <c r="M43" s="127"/>
      <c r="N43" s="127"/>
      <c r="O43" s="135">
        <v>46</v>
      </c>
    </row>
    <row r="44" spans="5:15" x14ac:dyDescent="0.25">
      <c r="E44" s="135">
        <v>45</v>
      </c>
      <c r="F44" s="127"/>
      <c r="G44" s="127"/>
      <c r="H44" s="127"/>
      <c r="I44" s="127"/>
      <c r="K44" s="127"/>
      <c r="L44" s="127"/>
      <c r="M44" s="127"/>
      <c r="N44" s="127"/>
      <c r="O44" s="135">
        <v>45</v>
      </c>
    </row>
    <row r="45" spans="5:15" x14ac:dyDescent="0.25">
      <c r="E45" s="135">
        <v>44</v>
      </c>
      <c r="F45" s="127"/>
      <c r="G45" s="127"/>
      <c r="H45" s="127"/>
      <c r="I45" s="127"/>
      <c r="K45" s="127"/>
      <c r="L45" s="127"/>
      <c r="M45" s="127"/>
      <c r="N45" s="127"/>
      <c r="O45" s="135">
        <v>44</v>
      </c>
    </row>
    <row r="46" spans="5:15" x14ac:dyDescent="0.25">
      <c r="E46" s="135">
        <v>43</v>
      </c>
      <c r="F46" s="127"/>
      <c r="G46" s="127"/>
      <c r="H46" s="127"/>
      <c r="I46" s="127"/>
      <c r="K46" s="127"/>
      <c r="L46" s="127"/>
      <c r="M46" s="127"/>
      <c r="N46" s="127"/>
      <c r="O46" s="135">
        <v>43</v>
      </c>
    </row>
    <row r="47" spans="5:15" x14ac:dyDescent="0.25">
      <c r="E47" s="135">
        <v>42</v>
      </c>
      <c r="F47" s="127"/>
      <c r="G47" s="127"/>
      <c r="H47" s="127"/>
      <c r="I47" s="127"/>
      <c r="K47" s="127"/>
      <c r="L47" s="127"/>
      <c r="M47" s="127"/>
      <c r="N47" s="127"/>
      <c r="O47" s="135">
        <v>42</v>
      </c>
    </row>
    <row r="48" spans="5:15" x14ac:dyDescent="0.25">
      <c r="E48" s="135">
        <v>41</v>
      </c>
      <c r="F48" s="127"/>
      <c r="G48" s="127"/>
      <c r="H48" s="127"/>
      <c r="I48" s="127"/>
      <c r="K48" s="127"/>
      <c r="L48" s="127"/>
      <c r="M48" s="127"/>
      <c r="N48" s="127"/>
      <c r="O48" s="135">
        <v>41</v>
      </c>
    </row>
    <row r="49" spans="5:15" x14ac:dyDescent="0.25">
      <c r="E49" s="135">
        <v>40</v>
      </c>
      <c r="F49" s="127"/>
      <c r="G49" s="127"/>
      <c r="H49" s="127"/>
      <c r="I49" s="127"/>
      <c r="K49" s="127"/>
      <c r="L49" s="127"/>
      <c r="M49" s="127"/>
      <c r="N49" s="127"/>
      <c r="O49" s="135">
        <v>40</v>
      </c>
    </row>
    <row r="50" spans="5:15" x14ac:dyDescent="0.25">
      <c r="E50" s="135">
        <v>39</v>
      </c>
      <c r="F50" s="127"/>
      <c r="G50" s="127"/>
      <c r="H50" s="127"/>
      <c r="I50" s="127"/>
      <c r="K50" s="127"/>
      <c r="L50" s="127"/>
      <c r="M50" s="127"/>
      <c r="N50" s="127"/>
      <c r="O50" s="135">
        <v>39</v>
      </c>
    </row>
    <row r="51" spans="5:15" x14ac:dyDescent="0.25">
      <c r="E51" s="135">
        <v>38</v>
      </c>
      <c r="F51" s="127"/>
      <c r="G51" s="127"/>
      <c r="H51" s="127"/>
      <c r="I51" s="127"/>
      <c r="K51" s="127"/>
      <c r="L51" s="127"/>
      <c r="M51" s="127"/>
      <c r="N51" s="127"/>
      <c r="O51" s="135">
        <v>38</v>
      </c>
    </row>
    <row r="52" spans="5:15" x14ac:dyDescent="0.25">
      <c r="E52" s="135">
        <v>37</v>
      </c>
      <c r="F52" s="127"/>
      <c r="G52" s="127"/>
      <c r="H52" s="127"/>
      <c r="I52" s="127"/>
      <c r="K52" s="127"/>
      <c r="L52" s="127"/>
      <c r="M52" s="127"/>
      <c r="N52" s="127"/>
      <c r="O52" s="135">
        <v>37</v>
      </c>
    </row>
    <row r="53" spans="5:15" x14ac:dyDescent="0.25">
      <c r="E53" s="135">
        <v>36</v>
      </c>
      <c r="F53" s="127"/>
      <c r="G53" s="127"/>
      <c r="H53" s="127"/>
      <c r="I53" s="127"/>
      <c r="K53" s="127"/>
      <c r="L53" s="127"/>
      <c r="M53" s="127"/>
      <c r="N53" s="127"/>
      <c r="O53" s="135">
        <v>36</v>
      </c>
    </row>
    <row r="54" spans="5:15" x14ac:dyDescent="0.25">
      <c r="E54" s="135">
        <v>35</v>
      </c>
      <c r="F54" s="127"/>
      <c r="G54" s="127"/>
      <c r="H54" s="127"/>
      <c r="I54" s="127"/>
      <c r="K54" s="127"/>
      <c r="L54" s="127"/>
      <c r="M54" s="127"/>
      <c r="N54" s="127"/>
      <c r="O54" s="135">
        <v>35</v>
      </c>
    </row>
    <row r="55" spans="5:15" x14ac:dyDescent="0.25">
      <c r="E55" s="135">
        <v>34</v>
      </c>
      <c r="F55" s="127"/>
      <c r="G55" s="127"/>
      <c r="H55" s="127"/>
      <c r="I55" s="127"/>
      <c r="K55" s="127"/>
      <c r="L55" s="127"/>
      <c r="M55" s="127"/>
      <c r="N55" s="127"/>
      <c r="O55" s="135">
        <v>34</v>
      </c>
    </row>
    <row r="56" spans="5:15" x14ac:dyDescent="0.25">
      <c r="E56" s="135">
        <v>33</v>
      </c>
      <c r="F56" s="127"/>
      <c r="G56" s="127"/>
      <c r="H56" s="127"/>
      <c r="I56" s="127"/>
      <c r="K56" s="127"/>
      <c r="L56" s="127"/>
      <c r="M56" s="127"/>
      <c r="N56" s="127"/>
      <c r="O56" s="135">
        <v>33</v>
      </c>
    </row>
    <row r="57" spans="5:15" x14ac:dyDescent="0.25">
      <c r="E57" s="135">
        <v>32</v>
      </c>
      <c r="F57" s="127"/>
      <c r="G57" s="127"/>
      <c r="H57" s="127"/>
      <c r="I57" s="127"/>
      <c r="K57" s="127"/>
      <c r="L57" s="127"/>
      <c r="M57" s="127"/>
      <c r="N57" s="127"/>
      <c r="O57" s="135">
        <v>32</v>
      </c>
    </row>
    <row r="58" spans="5:15" x14ac:dyDescent="0.25">
      <c r="E58" s="135">
        <v>31</v>
      </c>
      <c r="F58" s="127"/>
      <c r="G58" s="127"/>
      <c r="H58" s="127"/>
      <c r="I58" s="127"/>
      <c r="K58" s="127"/>
      <c r="L58" s="127"/>
      <c r="M58" s="127"/>
      <c r="N58" s="127"/>
      <c r="O58" s="135">
        <v>31</v>
      </c>
    </row>
    <row r="59" spans="5:15" x14ac:dyDescent="0.25">
      <c r="E59" s="135">
        <v>30</v>
      </c>
      <c r="F59" s="127"/>
      <c r="G59" s="127"/>
      <c r="H59" s="127"/>
      <c r="I59" s="127"/>
      <c r="K59" s="127"/>
      <c r="L59" s="127"/>
      <c r="M59" s="127"/>
      <c r="N59" s="127"/>
      <c r="O59" s="135">
        <v>30</v>
      </c>
    </row>
    <row r="60" spans="5:15" x14ac:dyDescent="0.25">
      <c r="E60" s="135">
        <v>29</v>
      </c>
      <c r="F60" s="127"/>
      <c r="G60" s="127"/>
      <c r="H60" s="127"/>
      <c r="I60" s="127"/>
      <c r="K60" s="127"/>
      <c r="L60" s="127"/>
      <c r="M60" s="127"/>
      <c r="N60" s="127"/>
      <c r="O60" s="135">
        <v>29</v>
      </c>
    </row>
    <row r="61" spans="5:15" x14ac:dyDescent="0.25">
      <c r="E61" s="135">
        <v>28</v>
      </c>
      <c r="F61" s="127"/>
      <c r="G61" s="127"/>
      <c r="H61" s="127"/>
      <c r="I61" s="127"/>
      <c r="K61" s="127"/>
      <c r="L61" s="127"/>
      <c r="M61" s="127"/>
      <c r="N61" s="127"/>
      <c r="O61" s="135">
        <v>28</v>
      </c>
    </row>
    <row r="62" spans="5:15" x14ac:dyDescent="0.25">
      <c r="E62" s="135">
        <v>27</v>
      </c>
      <c r="F62" s="127"/>
      <c r="G62" s="127"/>
      <c r="H62" s="127"/>
      <c r="I62" s="127"/>
      <c r="K62" s="127"/>
      <c r="L62" s="127"/>
      <c r="M62" s="127"/>
      <c r="N62" s="127"/>
      <c r="O62" s="135">
        <v>27</v>
      </c>
    </row>
    <row r="63" spans="5:15" x14ac:dyDescent="0.25">
      <c r="E63" s="135">
        <v>26</v>
      </c>
      <c r="F63" s="127"/>
      <c r="G63" s="127"/>
      <c r="H63" s="127"/>
      <c r="I63" s="127"/>
      <c r="K63" s="127"/>
      <c r="L63" s="127"/>
      <c r="M63" s="127"/>
      <c r="N63" s="127"/>
      <c r="O63" s="135">
        <v>26</v>
      </c>
    </row>
    <row r="64" spans="5:15" x14ac:dyDescent="0.25">
      <c r="E64" s="135">
        <v>25</v>
      </c>
      <c r="F64" s="127"/>
      <c r="G64" s="127"/>
      <c r="H64" s="127"/>
      <c r="I64" s="127"/>
      <c r="K64" s="127"/>
      <c r="L64" s="127"/>
      <c r="M64" s="127"/>
      <c r="N64" s="127"/>
      <c r="O64" s="135">
        <v>25</v>
      </c>
    </row>
    <row r="65" spans="5:15" x14ac:dyDescent="0.25">
      <c r="E65" s="135">
        <v>24</v>
      </c>
      <c r="F65" s="127"/>
      <c r="G65" s="127"/>
      <c r="H65" s="127"/>
      <c r="I65" s="127"/>
      <c r="K65" s="127"/>
      <c r="L65" s="127"/>
      <c r="M65" s="127"/>
      <c r="N65" s="127"/>
      <c r="O65" s="135">
        <v>24</v>
      </c>
    </row>
    <row r="66" spans="5:15" x14ac:dyDescent="0.25">
      <c r="E66" s="135">
        <v>23</v>
      </c>
      <c r="F66" s="127"/>
      <c r="G66" s="127"/>
      <c r="H66" s="127"/>
      <c r="I66" s="127"/>
      <c r="K66" s="127"/>
      <c r="L66" s="127"/>
      <c r="M66" s="127"/>
      <c r="N66" s="127"/>
      <c r="O66" s="135">
        <v>23</v>
      </c>
    </row>
    <row r="67" spans="5:15" x14ac:dyDescent="0.25">
      <c r="E67" s="135">
        <v>22</v>
      </c>
      <c r="F67" s="127"/>
      <c r="G67" s="127"/>
      <c r="H67" s="127"/>
      <c r="I67" s="127"/>
      <c r="K67" s="127"/>
      <c r="L67" s="127"/>
      <c r="M67" s="127"/>
      <c r="N67" s="127"/>
      <c r="O67" s="135">
        <v>22</v>
      </c>
    </row>
    <row r="68" spans="5:15" x14ac:dyDescent="0.25">
      <c r="E68" s="135">
        <v>21</v>
      </c>
      <c r="F68" s="127"/>
      <c r="G68" s="127"/>
      <c r="H68" s="127"/>
      <c r="I68" s="127"/>
      <c r="K68" s="127"/>
      <c r="L68" s="127"/>
      <c r="M68" s="127"/>
      <c r="N68" s="127"/>
      <c r="O68" s="135">
        <v>21</v>
      </c>
    </row>
    <row r="69" spans="5:15" x14ac:dyDescent="0.25">
      <c r="E69" s="135">
        <v>20</v>
      </c>
      <c r="F69" s="127"/>
      <c r="G69" s="127"/>
      <c r="H69" s="127"/>
      <c r="I69" s="127"/>
      <c r="K69" s="127"/>
      <c r="L69" s="127"/>
      <c r="M69" s="127"/>
      <c r="N69" s="127"/>
      <c r="O69" s="135">
        <v>20</v>
      </c>
    </row>
    <row r="70" spans="5:15" x14ac:dyDescent="0.25">
      <c r="E70" s="135">
        <v>19</v>
      </c>
      <c r="F70" s="127"/>
      <c r="G70" s="127"/>
      <c r="H70" s="127"/>
      <c r="I70" s="127"/>
      <c r="K70" s="127"/>
      <c r="L70" s="127"/>
      <c r="M70" s="127"/>
      <c r="N70" s="127"/>
      <c r="O70" s="135">
        <v>19</v>
      </c>
    </row>
    <row r="71" spans="5:15" x14ac:dyDescent="0.25">
      <c r="E71" s="135">
        <v>18</v>
      </c>
      <c r="F71" s="127"/>
      <c r="G71" s="127"/>
      <c r="H71" s="127"/>
      <c r="I71" s="127"/>
      <c r="K71" s="127"/>
      <c r="L71" s="127"/>
      <c r="M71" s="127"/>
      <c r="N71" s="127"/>
      <c r="O71" s="135">
        <v>18</v>
      </c>
    </row>
    <row r="72" spans="5:15" x14ac:dyDescent="0.25">
      <c r="E72" s="135">
        <v>17</v>
      </c>
      <c r="F72" s="127"/>
      <c r="G72" s="127"/>
      <c r="H72" s="127"/>
      <c r="I72" s="127"/>
      <c r="K72" s="127"/>
      <c r="L72" s="127"/>
      <c r="M72" s="127"/>
      <c r="N72" s="127"/>
      <c r="O72" s="135">
        <v>17</v>
      </c>
    </row>
    <row r="73" spans="5:15" x14ac:dyDescent="0.25">
      <c r="E73" s="135">
        <v>16</v>
      </c>
      <c r="F73" s="127"/>
      <c r="G73" s="127"/>
      <c r="H73" s="127"/>
      <c r="I73" s="127"/>
      <c r="K73" s="127"/>
      <c r="L73" s="127"/>
      <c r="M73" s="127"/>
      <c r="N73" s="127"/>
      <c r="O73" s="135">
        <v>16</v>
      </c>
    </row>
    <row r="74" spans="5:15" x14ac:dyDescent="0.25">
      <c r="E74" s="135">
        <v>15</v>
      </c>
      <c r="F74" s="127"/>
      <c r="G74" s="127"/>
      <c r="H74" s="127"/>
      <c r="I74" s="127"/>
      <c r="K74" s="127"/>
      <c r="L74" s="127"/>
      <c r="M74" s="127"/>
      <c r="N74" s="127"/>
      <c r="O74" s="135">
        <v>15</v>
      </c>
    </row>
    <row r="75" spans="5:15" x14ac:dyDescent="0.25">
      <c r="E75" s="135">
        <v>14</v>
      </c>
      <c r="F75" s="127"/>
      <c r="G75" s="127"/>
      <c r="H75" s="127"/>
      <c r="I75" s="127"/>
      <c r="K75" s="127"/>
      <c r="L75" s="127"/>
      <c r="M75" s="127"/>
      <c r="N75" s="127"/>
      <c r="O75" s="135">
        <v>14</v>
      </c>
    </row>
    <row r="76" spans="5:15" x14ac:dyDescent="0.25">
      <c r="E76" s="135">
        <v>13</v>
      </c>
      <c r="F76" s="127"/>
      <c r="G76" s="127"/>
      <c r="H76" s="127"/>
      <c r="I76" s="127"/>
      <c r="K76" s="127"/>
      <c r="L76" s="127"/>
      <c r="M76" s="127"/>
      <c r="N76" s="127"/>
      <c r="O76" s="135">
        <v>13</v>
      </c>
    </row>
    <row r="77" spans="5:15" x14ac:dyDescent="0.25">
      <c r="E77" s="135">
        <v>12</v>
      </c>
      <c r="F77" s="127"/>
      <c r="G77" s="127"/>
      <c r="H77" s="127"/>
      <c r="I77" s="127"/>
      <c r="K77" s="127"/>
      <c r="L77" s="127"/>
      <c r="M77" s="127"/>
      <c r="N77" s="127"/>
      <c r="O77" s="135">
        <v>12</v>
      </c>
    </row>
    <row r="78" spans="5:15" x14ac:dyDescent="0.25">
      <c r="E78" s="135">
        <v>11</v>
      </c>
      <c r="F78" s="127"/>
      <c r="G78" s="127"/>
      <c r="H78" s="127"/>
      <c r="I78" s="127"/>
      <c r="K78" s="127"/>
      <c r="L78" s="127"/>
      <c r="M78" s="127"/>
      <c r="N78" s="127"/>
      <c r="O78" s="135">
        <v>11</v>
      </c>
    </row>
    <row r="79" spans="5:15" x14ac:dyDescent="0.25">
      <c r="E79" s="135">
        <v>10</v>
      </c>
      <c r="F79" s="127"/>
      <c r="G79" s="127"/>
      <c r="H79" s="127"/>
      <c r="I79" s="127"/>
      <c r="K79" s="127"/>
      <c r="L79" s="127"/>
      <c r="M79" s="127"/>
      <c r="N79" s="127"/>
      <c r="O79" s="135">
        <v>10</v>
      </c>
    </row>
    <row r="80" spans="5:15" x14ac:dyDescent="0.25">
      <c r="E80" s="135">
        <v>9</v>
      </c>
      <c r="F80" s="127"/>
      <c r="G80" s="127"/>
      <c r="H80" s="127"/>
      <c r="I80" s="127"/>
      <c r="K80" s="127"/>
      <c r="L80" s="127"/>
      <c r="M80" s="127"/>
      <c r="N80" s="127"/>
      <c r="O80" s="135">
        <v>9</v>
      </c>
    </row>
    <row r="81" spans="5:15" x14ac:dyDescent="0.25">
      <c r="E81" s="135">
        <v>8</v>
      </c>
      <c r="F81" s="127"/>
      <c r="G81" s="127"/>
      <c r="H81" s="127"/>
      <c r="I81" s="127"/>
      <c r="K81" s="127"/>
      <c r="L81" s="127"/>
      <c r="M81" s="127"/>
      <c r="N81" s="127"/>
      <c r="O81" s="135">
        <v>8</v>
      </c>
    </row>
    <row r="82" spans="5:15" x14ac:dyDescent="0.25">
      <c r="E82" s="135">
        <v>7</v>
      </c>
      <c r="F82" s="127"/>
      <c r="G82" s="127"/>
      <c r="H82" s="127"/>
      <c r="I82" s="127"/>
      <c r="K82" s="127"/>
      <c r="L82" s="127"/>
      <c r="M82" s="127"/>
      <c r="N82" s="127"/>
      <c r="O82" s="135">
        <v>7</v>
      </c>
    </row>
    <row r="83" spans="5:15" x14ac:dyDescent="0.25">
      <c r="E83" s="135">
        <v>6</v>
      </c>
      <c r="F83" s="127"/>
      <c r="G83" s="127"/>
      <c r="H83" s="127"/>
      <c r="I83" s="127"/>
      <c r="K83" s="127"/>
      <c r="L83" s="127"/>
      <c r="M83" s="127"/>
      <c r="N83" s="127"/>
      <c r="O83" s="135">
        <v>6</v>
      </c>
    </row>
    <row r="84" spans="5:15" x14ac:dyDescent="0.25">
      <c r="E84" s="135">
        <v>5</v>
      </c>
      <c r="F84" s="127"/>
      <c r="G84" s="127"/>
      <c r="H84" s="127"/>
      <c r="I84" s="127"/>
      <c r="K84" s="127"/>
      <c r="L84" s="127"/>
      <c r="M84" s="127"/>
      <c r="N84" s="127"/>
      <c r="O84" s="135">
        <v>5</v>
      </c>
    </row>
    <row r="85" spans="5:15" x14ac:dyDescent="0.25">
      <c r="E85" s="135">
        <v>4</v>
      </c>
      <c r="F85" s="127"/>
      <c r="G85" s="127"/>
      <c r="H85" s="127"/>
      <c r="I85" s="127"/>
      <c r="K85" s="127"/>
      <c r="L85" s="127"/>
      <c r="M85" s="127"/>
      <c r="N85" s="127"/>
      <c r="O85" s="135">
        <v>4</v>
      </c>
    </row>
    <row r="86" spans="5:15" x14ac:dyDescent="0.25">
      <c r="E86" s="135">
        <v>3</v>
      </c>
      <c r="F86" s="127"/>
      <c r="G86" s="127"/>
      <c r="H86" s="127"/>
      <c r="I86" s="127"/>
      <c r="K86" s="127"/>
      <c r="L86" s="127"/>
      <c r="M86" s="127"/>
      <c r="N86" s="127"/>
      <c r="O86" s="135">
        <v>3</v>
      </c>
    </row>
    <row r="87" spans="5:15" x14ac:dyDescent="0.25">
      <c r="E87" s="135">
        <v>2</v>
      </c>
      <c r="F87" s="127"/>
      <c r="G87" s="127"/>
      <c r="H87" s="127"/>
      <c r="I87" s="127"/>
      <c r="K87" s="127"/>
      <c r="L87" s="127"/>
      <c r="M87" s="127"/>
      <c r="N87" s="127"/>
      <c r="O87" s="135">
        <v>2</v>
      </c>
    </row>
    <row r="88" spans="5:15" x14ac:dyDescent="0.25">
      <c r="E88" s="135">
        <v>1</v>
      </c>
      <c r="F88" s="127"/>
      <c r="G88" s="127"/>
      <c r="H88" s="127"/>
      <c r="I88" s="127"/>
      <c r="K88" s="127"/>
      <c r="L88" s="127"/>
      <c r="M88" s="127"/>
      <c r="N88" s="127"/>
      <c r="O88" s="135">
        <v>1</v>
      </c>
    </row>
    <row r="89" spans="5:15" x14ac:dyDescent="0.25">
      <c r="F89" s="121">
        <v>1</v>
      </c>
      <c r="G89" s="121">
        <v>2</v>
      </c>
      <c r="H89" s="121">
        <v>3</v>
      </c>
      <c r="I89" s="121">
        <v>4</v>
      </c>
      <c r="K89" s="121">
        <v>1</v>
      </c>
      <c r="L89" s="121">
        <v>2</v>
      </c>
      <c r="M89" s="121">
        <v>3</v>
      </c>
      <c r="N89" s="121">
        <v>4</v>
      </c>
    </row>
    <row r="90" spans="5:15" x14ac:dyDescent="0.25">
      <c r="F90" s="120" t="s">
        <v>40</v>
      </c>
      <c r="G90" s="120"/>
      <c r="H90" s="120"/>
      <c r="I90" s="120"/>
      <c r="J90" s="120"/>
      <c r="K90" s="120" t="s">
        <v>40</v>
      </c>
    </row>
    <row r="91" spans="5:15" x14ac:dyDescent="0.25">
      <c r="F91" s="120" t="s">
        <v>44</v>
      </c>
      <c r="G91" s="119"/>
      <c r="H91" s="118"/>
      <c r="I91" s="119"/>
      <c r="J91" s="119"/>
      <c r="K91" s="120" t="s">
        <v>39</v>
      </c>
    </row>
  </sheetData>
  <mergeCells count="4">
    <mergeCell ref="D8:D9"/>
    <mergeCell ref="C9:C10"/>
    <mergeCell ref="A14:B14"/>
    <mergeCell ref="F14:T1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topLeftCell="A4" zoomScaleNormal="100" workbookViewId="0">
      <selection activeCell="A4" sqref="A4"/>
    </sheetView>
  </sheetViews>
  <sheetFormatPr baseColWidth="10" defaultRowHeight="15" x14ac:dyDescent="0.25"/>
  <cols>
    <col min="1" max="1" width="12.28515625" customWidth="1"/>
    <col min="3" max="4" width="10.5703125" customWidth="1"/>
    <col min="5" max="5" width="5.28515625" customWidth="1"/>
    <col min="6" max="14" width="3.7109375" customWidth="1"/>
    <col min="15" max="15" width="4.42578125" style="86" customWidth="1"/>
    <col min="16" max="24" width="3.7109375" style="86" customWidth="1"/>
  </cols>
  <sheetData>
    <row r="1" spans="1:20" hidden="1" x14ac:dyDescent="0.25">
      <c r="A1" s="85" t="str">
        <f>B7</f>
        <v>años</v>
      </c>
      <c r="B1" s="85" t="s">
        <v>26</v>
      </c>
      <c r="C1" s="85" t="s">
        <v>27</v>
      </c>
      <c r="D1" s="85" t="s">
        <v>28</v>
      </c>
      <c r="E1" s="85"/>
      <c r="F1" s="85"/>
      <c r="O1"/>
      <c r="P1"/>
      <c r="Q1"/>
      <c r="R1"/>
      <c r="S1"/>
      <c r="T1"/>
    </row>
    <row r="2" spans="1:20" hidden="1" x14ac:dyDescent="0.25">
      <c r="A2" s="85" t="s">
        <v>29</v>
      </c>
      <c r="B2" s="85" t="s">
        <v>30</v>
      </c>
      <c r="C2" s="85" t="s">
        <v>31</v>
      </c>
      <c r="D2" s="85" t="s">
        <v>32</v>
      </c>
      <c r="E2" s="85" t="str">
        <f>CONCATENATE(B2," ",B5," ",C2," ",B11," ",B7)</f>
        <v>puede representarse llegando los 73 pacientes, a los 4 años</v>
      </c>
      <c r="F2" s="85"/>
      <c r="G2" s="87" t="str">
        <f>CONCATENATE(A2," ",E2,D2)</f>
        <v>NO puede representarse llegando los 73 pacientes, a los 4 años, pues habría que recortar o ampliar los tiempos respectivos de uno o más pacientes "libres de evento" o "con evento"</v>
      </c>
      <c r="O2"/>
      <c r="P2"/>
      <c r="Q2"/>
      <c r="R2"/>
      <c r="S2"/>
      <c r="T2"/>
    </row>
    <row r="3" spans="1:20" hidden="1" x14ac:dyDescent="0.25">
      <c r="A3" s="88"/>
      <c r="C3" s="88"/>
      <c r="D3" s="88"/>
      <c r="E3" s="88"/>
      <c r="F3" s="88"/>
      <c r="G3" s="88"/>
      <c r="H3" s="88"/>
      <c r="I3" s="88"/>
      <c r="J3" s="88"/>
      <c r="K3" s="89"/>
      <c r="O3"/>
      <c r="P3"/>
      <c r="Q3"/>
      <c r="R3"/>
      <c r="S3"/>
      <c r="T3"/>
    </row>
    <row r="4" spans="1:20" ht="24" customHeight="1" x14ac:dyDescent="0.25">
      <c r="A4" s="90" t="s">
        <v>33</v>
      </c>
      <c r="D4" s="88"/>
      <c r="E4" s="88"/>
      <c r="F4" s="88"/>
      <c r="G4" s="88"/>
      <c r="H4" s="1" t="s">
        <v>25</v>
      </c>
      <c r="I4" s="88"/>
      <c r="J4" s="88"/>
      <c r="K4" s="89"/>
      <c r="O4"/>
      <c r="P4"/>
      <c r="Q4"/>
      <c r="R4"/>
      <c r="S4"/>
      <c r="T4"/>
    </row>
    <row r="5" spans="1:20" x14ac:dyDescent="0.25">
      <c r="A5" s="91" t="s">
        <v>34</v>
      </c>
      <c r="B5" s="92">
        <f>E5+D5+C5</f>
        <v>73</v>
      </c>
      <c r="C5" s="93">
        <v>4</v>
      </c>
      <c r="D5" s="94">
        <v>1</v>
      </c>
      <c r="E5" s="95">
        <v>68</v>
      </c>
      <c r="G5" s="88"/>
      <c r="H5" s="3" t="s">
        <v>22</v>
      </c>
      <c r="I5" s="88"/>
      <c r="J5" s="88"/>
      <c r="K5" s="88"/>
      <c r="O5"/>
      <c r="P5"/>
      <c r="Q5"/>
      <c r="R5"/>
      <c r="S5"/>
      <c r="T5"/>
    </row>
    <row r="6" spans="1:20" ht="8.25" customHeight="1" x14ac:dyDescent="0.25">
      <c r="A6" s="88"/>
      <c r="C6" s="96"/>
      <c r="D6" s="97"/>
      <c r="E6" s="98"/>
      <c r="F6" s="88"/>
      <c r="G6" s="88"/>
      <c r="H6" s="88"/>
      <c r="I6" s="88"/>
      <c r="J6" s="88"/>
      <c r="K6" s="88"/>
      <c r="O6"/>
      <c r="P6"/>
      <c r="Q6"/>
      <c r="R6"/>
      <c r="S6"/>
      <c r="T6"/>
    </row>
    <row r="7" spans="1:20" ht="39.75" customHeight="1" x14ac:dyDescent="0.25">
      <c r="A7" s="2"/>
      <c r="B7" s="99" t="s">
        <v>11</v>
      </c>
      <c r="C7" s="100" t="str">
        <f>CONCATENATE(A1," ",B1," ",B5," ",C1)</f>
        <v>años de los 73 del grupo Interv</v>
      </c>
      <c r="D7" s="100" t="str">
        <f>CONCATENATE(A1," ",B1," ",B5," ",D1)</f>
        <v>años de los 73 del grupo Contr</v>
      </c>
      <c r="E7" s="88"/>
      <c r="F7" s="88"/>
      <c r="G7" s="88"/>
      <c r="H7" s="88"/>
      <c r="I7" s="88"/>
      <c r="J7" s="88"/>
      <c r="K7" s="88"/>
      <c r="O7"/>
      <c r="P7"/>
      <c r="Q7"/>
      <c r="R7"/>
      <c r="S7"/>
      <c r="T7"/>
    </row>
    <row r="8" spans="1:20" ht="26.25" x14ac:dyDescent="0.25">
      <c r="A8" s="101" t="s">
        <v>13</v>
      </c>
      <c r="B8" s="102">
        <v>8.0699332873245919E-2</v>
      </c>
      <c r="C8" s="103">
        <f>B8*B5</f>
        <v>5.8910512997469517</v>
      </c>
      <c r="D8" s="153">
        <f>(B8+B9)*B5</f>
        <v>7.8256268691051298</v>
      </c>
      <c r="E8" s="104"/>
      <c r="F8" s="104"/>
      <c r="G8" s="105"/>
      <c r="H8" s="88"/>
      <c r="I8" s="88"/>
      <c r="J8" s="88"/>
      <c r="K8" s="88"/>
      <c r="O8"/>
      <c r="P8"/>
      <c r="Q8"/>
      <c r="R8"/>
      <c r="S8"/>
      <c r="T8"/>
    </row>
    <row r="9" spans="1:20" ht="26.25" x14ac:dyDescent="0.25">
      <c r="A9" s="106" t="s">
        <v>15</v>
      </c>
      <c r="B9" s="107">
        <v>2.6501035196687367E-2</v>
      </c>
      <c r="C9" s="154">
        <f>(B10+B9)*B5</f>
        <v>286.10894870025305</v>
      </c>
      <c r="D9" s="153"/>
      <c r="E9" s="97"/>
      <c r="F9" s="108"/>
      <c r="G9" s="105"/>
      <c r="H9" s="88"/>
      <c r="I9" s="88"/>
      <c r="J9" s="88"/>
      <c r="K9" s="88"/>
      <c r="O9"/>
      <c r="P9"/>
      <c r="Q9"/>
      <c r="R9"/>
      <c r="S9"/>
      <c r="T9"/>
    </row>
    <row r="10" spans="1:20" ht="26.25" x14ac:dyDescent="0.25">
      <c r="A10" s="109" t="s">
        <v>14</v>
      </c>
      <c r="B10" s="110">
        <v>3.8927996319300666</v>
      </c>
      <c r="C10" s="154"/>
      <c r="D10" s="111">
        <f>B10*B5</f>
        <v>284.17437313089488</v>
      </c>
      <c r="E10" s="96"/>
      <c r="F10" s="108"/>
      <c r="G10" s="112"/>
      <c r="H10" s="88"/>
      <c r="I10" s="88"/>
      <c r="J10" s="88"/>
      <c r="K10" s="88"/>
      <c r="O10"/>
      <c r="P10"/>
      <c r="Q10"/>
      <c r="R10"/>
      <c r="S10"/>
      <c r="T10"/>
    </row>
    <row r="11" spans="1:20" x14ac:dyDescent="0.25">
      <c r="A11" s="5"/>
      <c r="B11" s="113">
        <v>4</v>
      </c>
      <c r="C11" s="114">
        <f>C8+C9</f>
        <v>292</v>
      </c>
      <c r="D11" s="114">
        <f>D8+D10</f>
        <v>292</v>
      </c>
      <c r="E11" s="115"/>
      <c r="F11" s="115"/>
      <c r="G11" s="115"/>
      <c r="H11" s="88"/>
      <c r="I11" s="88"/>
      <c r="J11" s="88"/>
      <c r="K11" s="88"/>
      <c r="O11"/>
      <c r="P11"/>
      <c r="Q11"/>
      <c r="R11"/>
      <c r="S11"/>
      <c r="T11"/>
    </row>
    <row r="12" spans="1:20" ht="9" customHeight="1" x14ac:dyDescent="0.2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O12"/>
      <c r="P12"/>
      <c r="Q12"/>
      <c r="R12"/>
      <c r="S12"/>
      <c r="T12"/>
    </row>
    <row r="13" spans="1:20" x14ac:dyDescent="0.25">
      <c r="A13" s="88"/>
      <c r="B13" s="88"/>
      <c r="C13" s="83">
        <f>(E5+D5)*B11</f>
        <v>276</v>
      </c>
      <c r="D13" s="83">
        <f>E5*B11</f>
        <v>272</v>
      </c>
      <c r="E13" s="88"/>
      <c r="F13" s="116" t="s">
        <v>37</v>
      </c>
      <c r="G13" s="88"/>
      <c r="H13" s="88"/>
      <c r="I13" s="88"/>
      <c r="J13" s="88"/>
      <c r="K13" s="88"/>
      <c r="O13"/>
      <c r="P13"/>
      <c r="Q13"/>
      <c r="R13"/>
      <c r="S13"/>
      <c r="T13"/>
    </row>
    <row r="14" spans="1:20" ht="36" customHeight="1" x14ac:dyDescent="0.25">
      <c r="A14" s="155" t="s">
        <v>38</v>
      </c>
      <c r="B14" s="155"/>
      <c r="C14" s="117">
        <f>C9-C13</f>
        <v>10.108948700253052</v>
      </c>
      <c r="D14" s="117">
        <f>D10-D13</f>
        <v>12.174373130894878</v>
      </c>
      <c r="F14" s="156" t="str">
        <f>IF((AND(((B9+B10)/B11)&gt;((D5+E5)/B5),(B10/B11)&gt;(E5/B5))),E2,G2)</f>
        <v>puede representarse llegando los 73 pacientes, a los 4 años</v>
      </c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</row>
    <row r="15" spans="1:20" ht="18.75" customHeight="1" x14ac:dyDescent="0.25">
      <c r="A15" s="118"/>
      <c r="B15" s="118"/>
      <c r="C15" s="118"/>
      <c r="D15" s="118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</row>
    <row r="16" spans="1:20" ht="17.25" customHeight="1" x14ac:dyDescent="0.25">
      <c r="A16" s="84" t="s">
        <v>42</v>
      </c>
      <c r="F16" s="120" t="s">
        <v>44</v>
      </c>
      <c r="G16" s="119"/>
      <c r="H16" s="118"/>
      <c r="I16" s="119"/>
      <c r="J16" s="119"/>
      <c r="K16" s="120" t="s">
        <v>39</v>
      </c>
      <c r="L16" s="119"/>
      <c r="M16" s="119"/>
      <c r="N16" s="119"/>
      <c r="O16" s="119"/>
      <c r="P16" s="119"/>
      <c r="Q16" s="119"/>
      <c r="R16" s="119"/>
      <c r="S16" s="119"/>
      <c r="T16" s="119"/>
    </row>
    <row r="17" spans="1:24" ht="15.75" thickBot="1" x14ac:dyDescent="0.3">
      <c r="A17" t="s">
        <v>23</v>
      </c>
      <c r="F17" s="120" t="s">
        <v>40</v>
      </c>
      <c r="G17" s="120"/>
      <c r="K17" s="120" t="s">
        <v>40</v>
      </c>
    </row>
    <row r="18" spans="1:24" x14ac:dyDescent="0.25">
      <c r="A18" t="s">
        <v>24</v>
      </c>
      <c r="E18" s="139"/>
      <c r="F18" s="140">
        <v>1</v>
      </c>
      <c r="G18" s="140">
        <v>2</v>
      </c>
      <c r="H18" s="140">
        <v>3</v>
      </c>
      <c r="I18" s="140">
        <v>4</v>
      </c>
      <c r="J18" s="123"/>
      <c r="K18" s="140">
        <v>1</v>
      </c>
      <c r="L18" s="140">
        <v>2</v>
      </c>
      <c r="M18" s="140">
        <v>3</v>
      </c>
      <c r="N18" s="140">
        <v>4</v>
      </c>
      <c r="O18" s="141"/>
    </row>
    <row r="19" spans="1:24" x14ac:dyDescent="0.25">
      <c r="D19" s="122" t="s">
        <v>41</v>
      </c>
      <c r="E19" s="126">
        <v>73</v>
      </c>
      <c r="F19" s="127"/>
      <c r="G19" s="127"/>
      <c r="H19" s="128"/>
      <c r="I19" s="128"/>
      <c r="J19" s="138"/>
      <c r="K19" s="127"/>
      <c r="L19" s="127"/>
      <c r="M19" s="128"/>
      <c r="N19" s="128"/>
      <c r="O19" s="129">
        <v>73</v>
      </c>
      <c r="P19" s="124" t="s">
        <v>41</v>
      </c>
      <c r="Q19" s="125"/>
      <c r="R19" s="125"/>
      <c r="S19" s="125"/>
      <c r="T19" s="125"/>
      <c r="U19" s="125"/>
      <c r="V19" s="125"/>
      <c r="W19" s="125"/>
      <c r="X19" s="125"/>
    </row>
    <row r="20" spans="1:24" x14ac:dyDescent="0.25">
      <c r="E20" s="126">
        <v>72</v>
      </c>
      <c r="F20" s="127"/>
      <c r="G20" s="127"/>
      <c r="H20" s="128"/>
      <c r="I20" s="128"/>
      <c r="J20" s="138"/>
      <c r="K20" s="127"/>
      <c r="L20" s="127"/>
      <c r="M20" s="128"/>
      <c r="N20" s="128"/>
      <c r="O20" s="129">
        <v>72</v>
      </c>
      <c r="P20" s="125"/>
      <c r="Q20" s="125"/>
      <c r="R20" s="125"/>
      <c r="S20" s="125"/>
      <c r="T20" s="125"/>
      <c r="U20" s="125"/>
      <c r="V20" s="125"/>
      <c r="W20" s="125"/>
      <c r="X20" s="125"/>
    </row>
    <row r="21" spans="1:24" x14ac:dyDescent="0.25">
      <c r="E21" s="126">
        <v>71</v>
      </c>
      <c r="F21" s="127"/>
      <c r="G21" s="127"/>
      <c r="H21" s="127"/>
      <c r="I21" s="128"/>
      <c r="J21" s="138"/>
      <c r="K21" s="127"/>
      <c r="L21" s="127"/>
      <c r="M21" s="128"/>
      <c r="N21" s="128"/>
      <c r="O21" s="129">
        <v>71</v>
      </c>
      <c r="P21" s="125"/>
      <c r="Q21" s="125"/>
      <c r="R21" s="125"/>
      <c r="S21" s="125"/>
      <c r="T21" s="125"/>
      <c r="U21" s="125"/>
      <c r="V21" s="125"/>
      <c r="W21" s="125"/>
      <c r="X21" s="125"/>
    </row>
    <row r="22" spans="1:24" x14ac:dyDescent="0.25">
      <c r="E22" s="126">
        <v>70</v>
      </c>
      <c r="F22" s="127"/>
      <c r="G22" s="127"/>
      <c r="H22" s="127"/>
      <c r="I22" s="128"/>
      <c r="J22" s="138"/>
      <c r="K22" s="127"/>
      <c r="L22" s="127"/>
      <c r="M22" s="127"/>
      <c r="N22" s="128"/>
      <c r="O22" s="129">
        <v>70</v>
      </c>
      <c r="P22" s="125"/>
      <c r="Q22" s="125"/>
      <c r="R22" s="125"/>
      <c r="S22" s="125"/>
      <c r="T22" s="125"/>
      <c r="U22" s="125"/>
      <c r="V22" s="125"/>
      <c r="W22" s="125"/>
      <c r="X22" s="125"/>
    </row>
    <row r="23" spans="1:24" ht="16.5" thickBot="1" x14ac:dyDescent="0.3">
      <c r="E23" s="130">
        <v>69</v>
      </c>
      <c r="F23" s="131"/>
      <c r="G23" s="131"/>
      <c r="H23" s="131"/>
      <c r="I23" s="131"/>
      <c r="J23" s="142"/>
      <c r="K23" s="132"/>
      <c r="L23" s="132"/>
      <c r="M23" s="132"/>
      <c r="N23" s="133"/>
      <c r="O23" s="134">
        <v>69</v>
      </c>
      <c r="P23" s="125"/>
      <c r="Q23" s="125"/>
      <c r="R23" s="125"/>
      <c r="S23" s="125"/>
      <c r="T23" s="125"/>
      <c r="U23" s="125"/>
      <c r="V23" s="125"/>
      <c r="W23" s="125"/>
      <c r="X23" s="125"/>
    </row>
    <row r="24" spans="1:24" x14ac:dyDescent="0.25">
      <c r="E24" s="135">
        <v>68</v>
      </c>
      <c r="F24" s="136"/>
      <c r="G24" s="136"/>
      <c r="H24" s="136"/>
      <c r="I24" s="136"/>
      <c r="J24" s="143"/>
      <c r="K24" s="136"/>
      <c r="L24" s="136"/>
      <c r="M24" s="136"/>
      <c r="N24" s="136"/>
      <c r="O24" s="135">
        <v>68</v>
      </c>
      <c r="P24" s="125"/>
      <c r="Q24" s="125"/>
      <c r="R24" s="125"/>
      <c r="S24" s="125"/>
      <c r="T24" s="125"/>
      <c r="U24" s="125"/>
      <c r="V24" s="125"/>
      <c r="W24" s="125"/>
      <c r="X24" s="125"/>
    </row>
    <row r="25" spans="1:24" x14ac:dyDescent="0.25">
      <c r="E25" s="135">
        <v>67</v>
      </c>
      <c r="F25" s="136"/>
      <c r="G25" s="136"/>
      <c r="H25" s="136"/>
      <c r="I25" s="136"/>
      <c r="J25" s="138"/>
      <c r="K25" s="136"/>
      <c r="L25" s="136"/>
      <c r="M25" s="136"/>
      <c r="N25" s="136"/>
      <c r="O25" s="135">
        <v>67</v>
      </c>
      <c r="P25" s="125"/>
      <c r="Q25" s="125"/>
      <c r="R25" s="125"/>
      <c r="S25" s="125"/>
      <c r="T25" s="125"/>
      <c r="U25" s="125"/>
      <c r="V25" s="125"/>
      <c r="W25" s="125"/>
      <c r="X25" s="125"/>
    </row>
    <row r="26" spans="1:24" x14ac:dyDescent="0.25">
      <c r="E26" s="135">
        <v>66</v>
      </c>
      <c r="F26" s="136"/>
      <c r="G26" s="136"/>
      <c r="H26" s="136"/>
      <c r="I26" s="136"/>
      <c r="J26" s="137"/>
      <c r="K26" s="136"/>
      <c r="L26" s="136"/>
      <c r="M26" s="136"/>
      <c r="N26" s="136"/>
      <c r="O26" s="135">
        <v>66</v>
      </c>
      <c r="P26" s="125"/>
      <c r="Q26" s="125"/>
      <c r="R26" s="125"/>
      <c r="S26" s="125"/>
      <c r="T26" s="125"/>
      <c r="U26" s="125"/>
      <c r="V26" s="125"/>
      <c r="W26" s="125"/>
      <c r="X26" s="125"/>
    </row>
    <row r="27" spans="1:24" x14ac:dyDescent="0.25">
      <c r="E27" s="135">
        <v>65</v>
      </c>
      <c r="F27" s="127"/>
      <c r="G27" s="127"/>
      <c r="H27" s="127"/>
      <c r="I27" s="127"/>
      <c r="J27" s="137"/>
      <c r="K27" s="127"/>
      <c r="L27" s="127"/>
      <c r="M27" s="127"/>
      <c r="N27" s="127"/>
      <c r="O27" s="135">
        <v>65</v>
      </c>
      <c r="P27" s="125"/>
      <c r="Q27" s="125"/>
      <c r="R27" s="125"/>
      <c r="S27" s="125"/>
      <c r="T27" s="125"/>
      <c r="U27" s="125"/>
      <c r="V27" s="125"/>
      <c r="W27" s="125"/>
      <c r="X27" s="125"/>
    </row>
    <row r="28" spans="1:24" x14ac:dyDescent="0.25">
      <c r="E28" s="135">
        <v>64</v>
      </c>
      <c r="F28" s="127"/>
      <c r="G28" s="127"/>
      <c r="H28" s="127"/>
      <c r="I28" s="127"/>
      <c r="K28" s="127"/>
      <c r="L28" s="127"/>
      <c r="M28" s="127"/>
      <c r="N28" s="127"/>
      <c r="O28" s="135">
        <v>64</v>
      </c>
    </row>
    <row r="29" spans="1:24" x14ac:dyDescent="0.25">
      <c r="E29" s="135">
        <v>63</v>
      </c>
      <c r="F29" s="127"/>
      <c r="G29" s="127"/>
      <c r="H29" s="127"/>
      <c r="I29" s="127"/>
      <c r="K29" s="127"/>
      <c r="L29" s="127"/>
      <c r="M29" s="127"/>
      <c r="N29" s="127"/>
      <c r="O29" s="135">
        <v>63</v>
      </c>
    </row>
    <row r="30" spans="1:24" x14ac:dyDescent="0.25">
      <c r="E30" s="135">
        <v>62</v>
      </c>
      <c r="F30" s="127"/>
      <c r="G30" s="127"/>
      <c r="H30" s="127"/>
      <c r="I30" s="127"/>
      <c r="K30" s="127"/>
      <c r="L30" s="127"/>
      <c r="M30" s="127"/>
      <c r="N30" s="127"/>
      <c r="O30" s="135">
        <v>62</v>
      </c>
    </row>
    <row r="31" spans="1:24" x14ac:dyDescent="0.25">
      <c r="E31" s="135">
        <v>61</v>
      </c>
      <c r="F31" s="127"/>
      <c r="G31" s="127"/>
      <c r="H31" s="127"/>
      <c r="I31" s="127"/>
      <c r="K31" s="127"/>
      <c r="L31" s="127"/>
      <c r="M31" s="127"/>
      <c r="N31" s="127"/>
      <c r="O31" s="135">
        <v>61</v>
      </c>
    </row>
    <row r="32" spans="1:24" x14ac:dyDescent="0.25">
      <c r="E32" s="135">
        <v>60</v>
      </c>
      <c r="F32" s="127"/>
      <c r="G32" s="127"/>
      <c r="H32" s="127"/>
      <c r="I32" s="127"/>
      <c r="K32" s="127"/>
      <c r="L32" s="127"/>
      <c r="M32" s="127"/>
      <c r="N32" s="127"/>
      <c r="O32" s="135">
        <v>60</v>
      </c>
    </row>
    <row r="33" spans="5:15" x14ac:dyDescent="0.25">
      <c r="E33" s="135">
        <v>59</v>
      </c>
      <c r="F33" s="127"/>
      <c r="G33" s="127"/>
      <c r="H33" s="127"/>
      <c r="I33" s="127"/>
      <c r="K33" s="127"/>
      <c r="L33" s="127"/>
      <c r="M33" s="127"/>
      <c r="N33" s="127"/>
      <c r="O33" s="135">
        <v>59</v>
      </c>
    </row>
    <row r="34" spans="5:15" x14ac:dyDescent="0.25">
      <c r="E34" s="135">
        <v>58</v>
      </c>
      <c r="F34" s="127"/>
      <c r="G34" s="127"/>
      <c r="H34" s="127"/>
      <c r="I34" s="127"/>
      <c r="K34" s="127"/>
      <c r="L34" s="127"/>
      <c r="M34" s="127"/>
      <c r="N34" s="127"/>
      <c r="O34" s="135">
        <v>58</v>
      </c>
    </row>
    <row r="35" spans="5:15" x14ac:dyDescent="0.25">
      <c r="E35" s="135">
        <v>57</v>
      </c>
      <c r="F35" s="127"/>
      <c r="G35" s="127"/>
      <c r="H35" s="127"/>
      <c r="I35" s="127"/>
      <c r="K35" s="127"/>
      <c r="L35" s="127"/>
      <c r="M35" s="127"/>
      <c r="N35" s="127"/>
      <c r="O35" s="135">
        <v>57</v>
      </c>
    </row>
    <row r="36" spans="5:15" x14ac:dyDescent="0.25">
      <c r="E36" s="135">
        <v>56</v>
      </c>
      <c r="F36" s="127"/>
      <c r="G36" s="127"/>
      <c r="H36" s="127"/>
      <c r="I36" s="127"/>
      <c r="K36" s="127"/>
      <c r="L36" s="127"/>
      <c r="M36" s="127"/>
      <c r="N36" s="127"/>
      <c r="O36" s="135">
        <v>56</v>
      </c>
    </row>
    <row r="37" spans="5:15" x14ac:dyDescent="0.25">
      <c r="E37" s="135">
        <v>55</v>
      </c>
      <c r="F37" s="127"/>
      <c r="G37" s="127"/>
      <c r="H37" s="127"/>
      <c r="I37" s="127"/>
      <c r="K37" s="127"/>
      <c r="L37" s="127"/>
      <c r="M37" s="127"/>
      <c r="N37" s="127"/>
      <c r="O37" s="135">
        <v>55</v>
      </c>
    </row>
    <row r="38" spans="5:15" x14ac:dyDescent="0.25">
      <c r="E38" s="135">
        <v>54</v>
      </c>
      <c r="F38" s="127"/>
      <c r="G38" s="127"/>
      <c r="H38" s="127"/>
      <c r="I38" s="127"/>
      <c r="K38" s="127"/>
      <c r="L38" s="127"/>
      <c r="M38" s="127"/>
      <c r="N38" s="127"/>
      <c r="O38" s="135">
        <v>54</v>
      </c>
    </row>
    <row r="39" spans="5:15" x14ac:dyDescent="0.25">
      <c r="E39" s="135">
        <v>53</v>
      </c>
      <c r="F39" s="127"/>
      <c r="G39" s="127"/>
      <c r="H39" s="127"/>
      <c r="I39" s="127"/>
      <c r="K39" s="127"/>
      <c r="L39" s="127"/>
      <c r="M39" s="127"/>
      <c r="N39" s="127"/>
      <c r="O39" s="135">
        <v>53</v>
      </c>
    </row>
    <row r="40" spans="5:15" x14ac:dyDescent="0.25">
      <c r="E40" s="135">
        <v>52</v>
      </c>
      <c r="F40" s="127"/>
      <c r="G40" s="127"/>
      <c r="H40" s="127"/>
      <c r="I40" s="127"/>
      <c r="K40" s="127"/>
      <c r="L40" s="127"/>
      <c r="M40" s="127"/>
      <c r="N40" s="127"/>
      <c r="O40" s="135">
        <v>52</v>
      </c>
    </row>
    <row r="41" spans="5:15" x14ac:dyDescent="0.25">
      <c r="E41" s="135">
        <v>51</v>
      </c>
      <c r="F41" s="127"/>
      <c r="G41" s="127"/>
      <c r="H41" s="127"/>
      <c r="I41" s="127"/>
      <c r="K41" s="127"/>
      <c r="L41" s="127"/>
      <c r="M41" s="127"/>
      <c r="N41" s="127"/>
      <c r="O41" s="135">
        <v>51</v>
      </c>
    </row>
    <row r="42" spans="5:15" x14ac:dyDescent="0.25">
      <c r="E42" s="135">
        <v>50</v>
      </c>
      <c r="F42" s="127"/>
      <c r="G42" s="127"/>
      <c r="H42" s="127"/>
      <c r="I42" s="127"/>
      <c r="K42" s="127"/>
      <c r="L42" s="127"/>
      <c r="M42" s="127"/>
      <c r="N42" s="127"/>
      <c r="O42" s="135">
        <v>50</v>
      </c>
    </row>
    <row r="43" spans="5:15" x14ac:dyDescent="0.25">
      <c r="E43" s="135">
        <v>49</v>
      </c>
      <c r="F43" s="127"/>
      <c r="G43" s="127"/>
      <c r="H43" s="127"/>
      <c r="I43" s="127"/>
      <c r="K43" s="127"/>
      <c r="L43" s="127"/>
      <c r="M43" s="127"/>
      <c r="N43" s="127"/>
      <c r="O43" s="135">
        <v>49</v>
      </c>
    </row>
    <row r="44" spans="5:15" x14ac:dyDescent="0.25">
      <c r="E44" s="135">
        <v>48</v>
      </c>
      <c r="F44" s="127"/>
      <c r="G44" s="127"/>
      <c r="H44" s="127"/>
      <c r="I44" s="127"/>
      <c r="K44" s="127"/>
      <c r="L44" s="127"/>
      <c r="M44" s="127"/>
      <c r="N44" s="127"/>
      <c r="O44" s="135">
        <v>48</v>
      </c>
    </row>
    <row r="45" spans="5:15" x14ac:dyDescent="0.25">
      <c r="E45" s="135">
        <v>47</v>
      </c>
      <c r="F45" s="127"/>
      <c r="G45" s="127"/>
      <c r="H45" s="127"/>
      <c r="I45" s="127"/>
      <c r="K45" s="127"/>
      <c r="L45" s="127"/>
      <c r="M45" s="127"/>
      <c r="N45" s="127"/>
      <c r="O45" s="135">
        <v>47</v>
      </c>
    </row>
    <row r="46" spans="5:15" x14ac:dyDescent="0.25">
      <c r="E46" s="135">
        <v>46</v>
      </c>
      <c r="F46" s="127"/>
      <c r="G46" s="127"/>
      <c r="H46" s="127"/>
      <c r="I46" s="127"/>
      <c r="K46" s="127"/>
      <c r="L46" s="127"/>
      <c r="M46" s="127"/>
      <c r="N46" s="127"/>
      <c r="O46" s="135">
        <v>46</v>
      </c>
    </row>
    <row r="47" spans="5:15" x14ac:dyDescent="0.25">
      <c r="E47" s="135">
        <v>45</v>
      </c>
      <c r="F47" s="127"/>
      <c r="G47" s="127"/>
      <c r="H47" s="127"/>
      <c r="I47" s="127"/>
      <c r="K47" s="127"/>
      <c r="L47" s="127"/>
      <c r="M47" s="127"/>
      <c r="N47" s="127"/>
      <c r="O47" s="135">
        <v>45</v>
      </c>
    </row>
    <row r="48" spans="5:15" x14ac:dyDescent="0.25">
      <c r="E48" s="135">
        <v>44</v>
      </c>
      <c r="F48" s="127"/>
      <c r="G48" s="127"/>
      <c r="H48" s="127"/>
      <c r="I48" s="127"/>
      <c r="K48" s="127"/>
      <c r="L48" s="127"/>
      <c r="M48" s="127"/>
      <c r="N48" s="127"/>
      <c r="O48" s="135">
        <v>44</v>
      </c>
    </row>
    <row r="49" spans="5:15" x14ac:dyDescent="0.25">
      <c r="E49" s="135">
        <v>43</v>
      </c>
      <c r="F49" s="127"/>
      <c r="G49" s="127"/>
      <c r="H49" s="127"/>
      <c r="I49" s="127"/>
      <c r="K49" s="127"/>
      <c r="L49" s="127"/>
      <c r="M49" s="127"/>
      <c r="N49" s="127"/>
      <c r="O49" s="135">
        <v>43</v>
      </c>
    </row>
    <row r="50" spans="5:15" x14ac:dyDescent="0.25">
      <c r="E50" s="135">
        <v>42</v>
      </c>
      <c r="F50" s="127"/>
      <c r="G50" s="127"/>
      <c r="H50" s="127"/>
      <c r="I50" s="127"/>
      <c r="K50" s="127"/>
      <c r="L50" s="127"/>
      <c r="M50" s="127"/>
      <c r="N50" s="127"/>
      <c r="O50" s="135">
        <v>42</v>
      </c>
    </row>
    <row r="51" spans="5:15" x14ac:dyDescent="0.25">
      <c r="E51" s="135">
        <v>41</v>
      </c>
      <c r="F51" s="127"/>
      <c r="G51" s="127"/>
      <c r="H51" s="127"/>
      <c r="I51" s="127"/>
      <c r="K51" s="127"/>
      <c r="L51" s="127"/>
      <c r="M51" s="127"/>
      <c r="N51" s="127"/>
      <c r="O51" s="135">
        <v>41</v>
      </c>
    </row>
    <row r="52" spans="5:15" x14ac:dyDescent="0.25">
      <c r="E52" s="135">
        <v>40</v>
      </c>
      <c r="F52" s="127"/>
      <c r="G52" s="127"/>
      <c r="H52" s="127"/>
      <c r="I52" s="127"/>
      <c r="K52" s="127"/>
      <c r="L52" s="127"/>
      <c r="M52" s="127"/>
      <c r="N52" s="127"/>
      <c r="O52" s="135">
        <v>40</v>
      </c>
    </row>
    <row r="53" spans="5:15" x14ac:dyDescent="0.25">
      <c r="E53" s="135">
        <v>39</v>
      </c>
      <c r="F53" s="127"/>
      <c r="G53" s="127"/>
      <c r="H53" s="127"/>
      <c r="I53" s="127"/>
      <c r="K53" s="127"/>
      <c r="L53" s="127"/>
      <c r="M53" s="127"/>
      <c r="N53" s="127"/>
      <c r="O53" s="135">
        <v>39</v>
      </c>
    </row>
    <row r="54" spans="5:15" x14ac:dyDescent="0.25">
      <c r="E54" s="135">
        <v>38</v>
      </c>
      <c r="F54" s="127"/>
      <c r="G54" s="127"/>
      <c r="H54" s="127"/>
      <c r="I54" s="127"/>
      <c r="K54" s="127"/>
      <c r="L54" s="127"/>
      <c r="M54" s="127"/>
      <c r="N54" s="127"/>
      <c r="O54" s="135">
        <v>38</v>
      </c>
    </row>
    <row r="55" spans="5:15" x14ac:dyDescent="0.25">
      <c r="E55" s="135">
        <v>37</v>
      </c>
      <c r="F55" s="127"/>
      <c r="G55" s="127"/>
      <c r="H55" s="127"/>
      <c r="I55" s="127"/>
      <c r="K55" s="127"/>
      <c r="L55" s="127"/>
      <c r="M55" s="127"/>
      <c r="N55" s="127"/>
      <c r="O55" s="135">
        <v>37</v>
      </c>
    </row>
    <row r="56" spans="5:15" x14ac:dyDescent="0.25">
      <c r="E56" s="135">
        <v>36</v>
      </c>
      <c r="F56" s="127"/>
      <c r="G56" s="127"/>
      <c r="H56" s="127"/>
      <c r="I56" s="127"/>
      <c r="K56" s="127"/>
      <c r="L56" s="127"/>
      <c r="M56" s="127"/>
      <c r="N56" s="127"/>
      <c r="O56" s="135">
        <v>36</v>
      </c>
    </row>
    <row r="57" spans="5:15" x14ac:dyDescent="0.25">
      <c r="E57" s="135">
        <v>35</v>
      </c>
      <c r="F57" s="127"/>
      <c r="G57" s="127"/>
      <c r="H57" s="127"/>
      <c r="I57" s="127"/>
      <c r="K57" s="127"/>
      <c r="L57" s="127"/>
      <c r="M57" s="127"/>
      <c r="N57" s="127"/>
      <c r="O57" s="135">
        <v>35</v>
      </c>
    </row>
    <row r="58" spans="5:15" x14ac:dyDescent="0.25">
      <c r="E58" s="135">
        <v>34</v>
      </c>
      <c r="F58" s="127"/>
      <c r="G58" s="127"/>
      <c r="H58" s="127"/>
      <c r="I58" s="127"/>
      <c r="K58" s="127"/>
      <c r="L58" s="127"/>
      <c r="M58" s="127"/>
      <c r="N58" s="127"/>
      <c r="O58" s="135">
        <v>34</v>
      </c>
    </row>
    <row r="59" spans="5:15" x14ac:dyDescent="0.25">
      <c r="E59" s="135">
        <v>33</v>
      </c>
      <c r="F59" s="127"/>
      <c r="G59" s="127"/>
      <c r="H59" s="127"/>
      <c r="I59" s="127"/>
      <c r="K59" s="127"/>
      <c r="L59" s="127"/>
      <c r="M59" s="127"/>
      <c r="N59" s="127"/>
      <c r="O59" s="135">
        <v>33</v>
      </c>
    </row>
    <row r="60" spans="5:15" x14ac:dyDescent="0.25">
      <c r="E60" s="135">
        <v>32</v>
      </c>
      <c r="F60" s="127"/>
      <c r="G60" s="127"/>
      <c r="H60" s="127"/>
      <c r="I60" s="127"/>
      <c r="K60" s="127"/>
      <c r="L60" s="127"/>
      <c r="M60" s="127"/>
      <c r="N60" s="127"/>
      <c r="O60" s="135">
        <v>32</v>
      </c>
    </row>
    <row r="61" spans="5:15" x14ac:dyDescent="0.25">
      <c r="E61" s="135">
        <v>31</v>
      </c>
      <c r="F61" s="127"/>
      <c r="G61" s="127"/>
      <c r="H61" s="127"/>
      <c r="I61" s="127"/>
      <c r="K61" s="127"/>
      <c r="L61" s="127"/>
      <c r="M61" s="127"/>
      <c r="N61" s="127"/>
      <c r="O61" s="135">
        <v>31</v>
      </c>
    </row>
    <row r="62" spans="5:15" x14ac:dyDescent="0.25">
      <c r="E62" s="135">
        <v>30</v>
      </c>
      <c r="F62" s="127"/>
      <c r="G62" s="127"/>
      <c r="H62" s="127"/>
      <c r="I62" s="127"/>
      <c r="K62" s="127"/>
      <c r="L62" s="127"/>
      <c r="M62" s="127"/>
      <c r="N62" s="127"/>
      <c r="O62" s="135">
        <v>30</v>
      </c>
    </row>
    <row r="63" spans="5:15" x14ac:dyDescent="0.25">
      <c r="E63" s="135">
        <v>29</v>
      </c>
      <c r="F63" s="127"/>
      <c r="G63" s="127"/>
      <c r="H63" s="127"/>
      <c r="I63" s="127"/>
      <c r="K63" s="127"/>
      <c r="L63" s="127"/>
      <c r="M63" s="127"/>
      <c r="N63" s="127"/>
      <c r="O63" s="135">
        <v>29</v>
      </c>
    </row>
    <row r="64" spans="5:15" x14ac:dyDescent="0.25">
      <c r="E64" s="135">
        <v>28</v>
      </c>
      <c r="F64" s="127"/>
      <c r="G64" s="127"/>
      <c r="H64" s="127"/>
      <c r="I64" s="127"/>
      <c r="K64" s="127"/>
      <c r="L64" s="127"/>
      <c r="M64" s="127"/>
      <c r="N64" s="127"/>
      <c r="O64" s="135">
        <v>28</v>
      </c>
    </row>
    <row r="65" spans="5:15" x14ac:dyDescent="0.25">
      <c r="E65" s="135">
        <v>27</v>
      </c>
      <c r="F65" s="127"/>
      <c r="G65" s="127"/>
      <c r="H65" s="127"/>
      <c r="I65" s="127"/>
      <c r="K65" s="127"/>
      <c r="L65" s="127"/>
      <c r="M65" s="127"/>
      <c r="N65" s="127"/>
      <c r="O65" s="135">
        <v>27</v>
      </c>
    </row>
    <row r="66" spans="5:15" x14ac:dyDescent="0.25">
      <c r="E66" s="135">
        <v>26</v>
      </c>
      <c r="F66" s="127"/>
      <c r="G66" s="127"/>
      <c r="H66" s="127"/>
      <c r="I66" s="127"/>
      <c r="K66" s="127"/>
      <c r="L66" s="127"/>
      <c r="M66" s="127"/>
      <c r="N66" s="127"/>
      <c r="O66" s="135">
        <v>26</v>
      </c>
    </row>
    <row r="67" spans="5:15" x14ac:dyDescent="0.25">
      <c r="E67" s="135">
        <v>25</v>
      </c>
      <c r="F67" s="127"/>
      <c r="G67" s="127"/>
      <c r="H67" s="127"/>
      <c r="I67" s="127"/>
      <c r="K67" s="127"/>
      <c r="L67" s="127"/>
      <c r="M67" s="127"/>
      <c r="N67" s="127"/>
      <c r="O67" s="135">
        <v>25</v>
      </c>
    </row>
    <row r="68" spans="5:15" x14ac:dyDescent="0.25">
      <c r="E68" s="135">
        <v>24</v>
      </c>
      <c r="F68" s="127"/>
      <c r="G68" s="127"/>
      <c r="H68" s="127"/>
      <c r="I68" s="127"/>
      <c r="K68" s="127"/>
      <c r="L68" s="127"/>
      <c r="M68" s="127"/>
      <c r="N68" s="127"/>
      <c r="O68" s="135">
        <v>24</v>
      </c>
    </row>
    <row r="69" spans="5:15" x14ac:dyDescent="0.25">
      <c r="E69" s="135">
        <v>23</v>
      </c>
      <c r="F69" s="127"/>
      <c r="G69" s="127"/>
      <c r="H69" s="127"/>
      <c r="I69" s="127"/>
      <c r="K69" s="127"/>
      <c r="L69" s="127"/>
      <c r="M69" s="127"/>
      <c r="N69" s="127"/>
      <c r="O69" s="135">
        <v>23</v>
      </c>
    </row>
    <row r="70" spans="5:15" x14ac:dyDescent="0.25">
      <c r="E70" s="135">
        <v>22</v>
      </c>
      <c r="F70" s="127"/>
      <c r="G70" s="127"/>
      <c r="H70" s="127"/>
      <c r="I70" s="127"/>
      <c r="K70" s="127"/>
      <c r="L70" s="127"/>
      <c r="M70" s="127"/>
      <c r="N70" s="127"/>
      <c r="O70" s="135">
        <v>22</v>
      </c>
    </row>
    <row r="71" spans="5:15" x14ac:dyDescent="0.25">
      <c r="E71" s="135">
        <v>21</v>
      </c>
      <c r="F71" s="127"/>
      <c r="G71" s="127"/>
      <c r="H71" s="127"/>
      <c r="I71" s="127"/>
      <c r="K71" s="127"/>
      <c r="L71" s="127"/>
      <c r="M71" s="127"/>
      <c r="N71" s="127"/>
      <c r="O71" s="135">
        <v>21</v>
      </c>
    </row>
    <row r="72" spans="5:15" x14ac:dyDescent="0.25">
      <c r="E72" s="135">
        <v>20</v>
      </c>
      <c r="F72" s="127"/>
      <c r="G72" s="127"/>
      <c r="H72" s="127"/>
      <c r="I72" s="127"/>
      <c r="K72" s="127"/>
      <c r="L72" s="127"/>
      <c r="M72" s="127"/>
      <c r="N72" s="127"/>
      <c r="O72" s="135">
        <v>20</v>
      </c>
    </row>
    <row r="73" spans="5:15" x14ac:dyDescent="0.25">
      <c r="E73" s="135">
        <v>19</v>
      </c>
      <c r="F73" s="127"/>
      <c r="G73" s="127"/>
      <c r="H73" s="127"/>
      <c r="I73" s="127"/>
      <c r="K73" s="127"/>
      <c r="L73" s="127"/>
      <c r="M73" s="127"/>
      <c r="N73" s="127"/>
      <c r="O73" s="135">
        <v>19</v>
      </c>
    </row>
    <row r="74" spans="5:15" x14ac:dyDescent="0.25">
      <c r="E74" s="135">
        <v>18</v>
      </c>
      <c r="F74" s="127"/>
      <c r="G74" s="127"/>
      <c r="H74" s="127"/>
      <c r="I74" s="127"/>
      <c r="K74" s="127"/>
      <c r="L74" s="127"/>
      <c r="M74" s="127"/>
      <c r="N74" s="127"/>
      <c r="O74" s="135">
        <v>18</v>
      </c>
    </row>
    <row r="75" spans="5:15" x14ac:dyDescent="0.25">
      <c r="E75" s="135">
        <v>17</v>
      </c>
      <c r="F75" s="127"/>
      <c r="G75" s="127"/>
      <c r="H75" s="127"/>
      <c r="I75" s="127"/>
      <c r="K75" s="127"/>
      <c r="L75" s="127"/>
      <c r="M75" s="127"/>
      <c r="N75" s="127"/>
      <c r="O75" s="135">
        <v>17</v>
      </c>
    </row>
    <row r="76" spans="5:15" x14ac:dyDescent="0.25">
      <c r="E76" s="135">
        <v>16</v>
      </c>
      <c r="F76" s="127"/>
      <c r="G76" s="127"/>
      <c r="H76" s="127"/>
      <c r="I76" s="127"/>
      <c r="K76" s="127"/>
      <c r="L76" s="127"/>
      <c r="M76" s="127"/>
      <c r="N76" s="127"/>
      <c r="O76" s="135">
        <v>16</v>
      </c>
    </row>
    <row r="77" spans="5:15" x14ac:dyDescent="0.25">
      <c r="E77" s="135">
        <v>15</v>
      </c>
      <c r="F77" s="127"/>
      <c r="G77" s="127"/>
      <c r="H77" s="127"/>
      <c r="I77" s="127"/>
      <c r="K77" s="127"/>
      <c r="L77" s="127"/>
      <c r="M77" s="127"/>
      <c r="N77" s="127"/>
      <c r="O77" s="135">
        <v>15</v>
      </c>
    </row>
    <row r="78" spans="5:15" x14ac:dyDescent="0.25">
      <c r="E78" s="135">
        <v>14</v>
      </c>
      <c r="F78" s="127"/>
      <c r="G78" s="127"/>
      <c r="H78" s="127"/>
      <c r="I78" s="127"/>
      <c r="K78" s="127"/>
      <c r="L78" s="127"/>
      <c r="M78" s="127"/>
      <c r="N78" s="127"/>
      <c r="O78" s="135">
        <v>14</v>
      </c>
    </row>
    <row r="79" spans="5:15" x14ac:dyDescent="0.25">
      <c r="E79" s="135">
        <v>13</v>
      </c>
      <c r="F79" s="127"/>
      <c r="G79" s="127"/>
      <c r="H79" s="127"/>
      <c r="I79" s="127"/>
      <c r="K79" s="127"/>
      <c r="L79" s="127"/>
      <c r="M79" s="127"/>
      <c r="N79" s="127"/>
      <c r="O79" s="135">
        <v>13</v>
      </c>
    </row>
    <row r="80" spans="5:15" x14ac:dyDescent="0.25">
      <c r="E80" s="135">
        <v>12</v>
      </c>
      <c r="F80" s="127"/>
      <c r="G80" s="127"/>
      <c r="H80" s="127"/>
      <c r="I80" s="127"/>
      <c r="K80" s="127"/>
      <c r="L80" s="127"/>
      <c r="M80" s="127"/>
      <c r="N80" s="127"/>
      <c r="O80" s="135">
        <v>12</v>
      </c>
    </row>
    <row r="81" spans="5:15" x14ac:dyDescent="0.25">
      <c r="E81" s="135">
        <v>11</v>
      </c>
      <c r="F81" s="127"/>
      <c r="G81" s="127"/>
      <c r="H81" s="127"/>
      <c r="I81" s="127"/>
      <c r="K81" s="127"/>
      <c r="L81" s="127"/>
      <c r="M81" s="127"/>
      <c r="N81" s="127"/>
      <c r="O81" s="135">
        <v>11</v>
      </c>
    </row>
    <row r="82" spans="5:15" x14ac:dyDescent="0.25">
      <c r="E82" s="135">
        <v>10</v>
      </c>
      <c r="F82" s="127"/>
      <c r="G82" s="127"/>
      <c r="H82" s="127"/>
      <c r="I82" s="127"/>
      <c r="K82" s="127"/>
      <c r="L82" s="127"/>
      <c r="M82" s="127"/>
      <c r="N82" s="127"/>
      <c r="O82" s="135">
        <v>10</v>
      </c>
    </row>
    <row r="83" spans="5:15" x14ac:dyDescent="0.25">
      <c r="E83" s="135">
        <v>9</v>
      </c>
      <c r="F83" s="127"/>
      <c r="G83" s="127"/>
      <c r="H83" s="127"/>
      <c r="I83" s="127"/>
      <c r="K83" s="127"/>
      <c r="L83" s="127"/>
      <c r="M83" s="127"/>
      <c r="N83" s="127"/>
      <c r="O83" s="135">
        <v>9</v>
      </c>
    </row>
    <row r="84" spans="5:15" x14ac:dyDescent="0.25">
      <c r="E84" s="135">
        <v>8</v>
      </c>
      <c r="F84" s="127"/>
      <c r="G84" s="127"/>
      <c r="H84" s="127"/>
      <c r="I84" s="127"/>
      <c r="K84" s="127"/>
      <c r="L84" s="127"/>
      <c r="M84" s="127"/>
      <c r="N84" s="127"/>
      <c r="O84" s="135">
        <v>8</v>
      </c>
    </row>
    <row r="85" spans="5:15" x14ac:dyDescent="0.25">
      <c r="E85" s="135">
        <v>7</v>
      </c>
      <c r="F85" s="127"/>
      <c r="G85" s="127"/>
      <c r="H85" s="127"/>
      <c r="I85" s="127"/>
      <c r="K85" s="127"/>
      <c r="L85" s="127"/>
      <c r="M85" s="127"/>
      <c r="N85" s="127"/>
      <c r="O85" s="135">
        <v>7</v>
      </c>
    </row>
    <row r="86" spans="5:15" x14ac:dyDescent="0.25">
      <c r="E86" s="135">
        <v>6</v>
      </c>
      <c r="F86" s="127"/>
      <c r="G86" s="127"/>
      <c r="H86" s="127"/>
      <c r="I86" s="127"/>
      <c r="K86" s="127"/>
      <c r="L86" s="127"/>
      <c r="M86" s="127"/>
      <c r="N86" s="127"/>
      <c r="O86" s="135">
        <v>6</v>
      </c>
    </row>
    <row r="87" spans="5:15" x14ac:dyDescent="0.25">
      <c r="E87" s="135">
        <v>5</v>
      </c>
      <c r="F87" s="127"/>
      <c r="G87" s="127"/>
      <c r="H87" s="127"/>
      <c r="I87" s="127"/>
      <c r="K87" s="127"/>
      <c r="L87" s="127"/>
      <c r="M87" s="127"/>
      <c r="N87" s="127"/>
      <c r="O87" s="135">
        <v>5</v>
      </c>
    </row>
    <row r="88" spans="5:15" x14ac:dyDescent="0.25">
      <c r="E88" s="135">
        <v>4</v>
      </c>
      <c r="F88" s="127"/>
      <c r="G88" s="127"/>
      <c r="H88" s="127"/>
      <c r="I88" s="127"/>
      <c r="K88" s="127"/>
      <c r="L88" s="127"/>
      <c r="M88" s="127"/>
      <c r="N88" s="127"/>
      <c r="O88" s="135">
        <v>4</v>
      </c>
    </row>
    <row r="89" spans="5:15" x14ac:dyDescent="0.25">
      <c r="E89" s="135">
        <v>3</v>
      </c>
      <c r="F89" s="127"/>
      <c r="G89" s="127"/>
      <c r="H89" s="127"/>
      <c r="I89" s="127"/>
      <c r="K89" s="127"/>
      <c r="L89" s="127"/>
      <c r="M89" s="127"/>
      <c r="N89" s="127"/>
      <c r="O89" s="135">
        <v>3</v>
      </c>
    </row>
    <row r="90" spans="5:15" x14ac:dyDescent="0.25">
      <c r="E90" s="135">
        <v>2</v>
      </c>
      <c r="F90" s="127"/>
      <c r="G90" s="127"/>
      <c r="H90" s="127"/>
      <c r="I90" s="127"/>
      <c r="K90" s="127"/>
      <c r="L90" s="127"/>
      <c r="M90" s="127"/>
      <c r="N90" s="127"/>
      <c r="O90" s="135">
        <v>2</v>
      </c>
    </row>
    <row r="91" spans="5:15" x14ac:dyDescent="0.25">
      <c r="E91" s="135">
        <v>1</v>
      </c>
      <c r="F91" s="127"/>
      <c r="G91" s="127"/>
      <c r="H91" s="127"/>
      <c r="I91" s="127"/>
      <c r="K91" s="127"/>
      <c r="L91" s="127"/>
      <c r="M91" s="127"/>
      <c r="N91" s="127"/>
      <c r="O91" s="135">
        <v>1</v>
      </c>
    </row>
    <row r="92" spans="5:15" x14ac:dyDescent="0.25">
      <c r="F92" s="121">
        <v>1</v>
      </c>
      <c r="G92" s="121">
        <v>2</v>
      </c>
      <c r="H92" s="121">
        <v>3</v>
      </c>
      <c r="I92" s="121">
        <v>4</v>
      </c>
      <c r="K92" s="121">
        <v>1</v>
      </c>
      <c r="L92" s="121">
        <v>2</v>
      </c>
      <c r="M92" s="121">
        <v>3</v>
      </c>
      <c r="N92" s="121">
        <v>4</v>
      </c>
    </row>
    <row r="93" spans="5:15" x14ac:dyDescent="0.25">
      <c r="F93" s="120" t="s">
        <v>40</v>
      </c>
      <c r="G93" s="120"/>
      <c r="H93" s="120"/>
      <c r="I93" s="120"/>
      <c r="J93" s="120"/>
      <c r="K93" s="120" t="s">
        <v>40</v>
      </c>
    </row>
    <row r="94" spans="5:15" x14ac:dyDescent="0.25">
      <c r="F94" s="120" t="s">
        <v>44</v>
      </c>
      <c r="G94" s="119"/>
      <c r="H94" s="118"/>
      <c r="I94" s="119"/>
      <c r="J94" s="119"/>
      <c r="K94" s="120" t="s">
        <v>39</v>
      </c>
    </row>
  </sheetData>
  <mergeCells count="4">
    <mergeCell ref="D8:D9"/>
    <mergeCell ref="C9:C10"/>
    <mergeCell ref="A14:B14"/>
    <mergeCell ref="F14:T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PtS</vt:lpstr>
      <vt:lpstr>PtSLEv, MortCV</vt:lpstr>
      <vt:lpstr>Mort x Rg1</vt:lpstr>
      <vt:lpstr>MortCV x Rg1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2018-11-20T13:30:16Z</dcterms:created>
  <dcterms:modified xsi:type="dcterms:W3CDTF">2020-03-22T11:36:50Z</dcterms:modified>
</cp:coreProperties>
</file>