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ECA SUSTAIN +\"/>
    </mc:Choice>
  </mc:AlternateContent>
  <bookViews>
    <workbookView xWindow="0" yWindow="0" windowWidth="20490" windowHeight="7545"/>
  </bookViews>
  <sheets>
    <sheet name="PtSLEv, ACV no f" sheetId="3" r:id="rId1"/>
    <sheet name="PtSLEv, MortCV IM ACV" sheetId="2" r:id="rId2"/>
    <sheet name="ACV no f x Rg1" sheetId="4" r:id="rId3"/>
    <sheet name="MortCV IM ACV x Rg1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F16" i="3"/>
  <c r="D13" i="5" l="1"/>
  <c r="C13" i="5"/>
  <c r="D10" i="5"/>
  <c r="D14" i="5" s="1"/>
  <c r="C9" i="5"/>
  <c r="C14" i="5" s="1"/>
  <c r="B5" i="5"/>
  <c r="E2" i="5"/>
  <c r="G2" i="5" s="1"/>
  <c r="A1" i="5"/>
  <c r="C7" i="5" s="1"/>
  <c r="D13" i="4"/>
  <c r="C13" i="4"/>
  <c r="B5" i="4"/>
  <c r="E2" i="4" s="1"/>
  <c r="G2" i="4" s="1"/>
  <c r="A1" i="4"/>
  <c r="D10" i="4" l="1"/>
  <c r="D14" i="4" s="1"/>
  <c r="F14" i="5"/>
  <c r="D7" i="5"/>
  <c r="C8" i="5"/>
  <c r="C11" i="5" s="1"/>
  <c r="D8" i="5"/>
  <c r="D11" i="5" s="1"/>
  <c r="C7" i="4"/>
  <c r="F14" i="4"/>
  <c r="D7" i="4"/>
  <c r="C8" i="4"/>
  <c r="D8" i="4"/>
  <c r="D11" i="4" s="1"/>
  <c r="C9" i="4"/>
  <c r="C14" i="4" s="1"/>
  <c r="A23" i="2"/>
  <c r="A23" i="3"/>
  <c r="C11" i="4" l="1"/>
  <c r="J16" i="2" l="1"/>
  <c r="I16" i="2"/>
  <c r="J15" i="2"/>
  <c r="I15" i="2"/>
  <c r="I13" i="2"/>
  <c r="F13" i="2"/>
  <c r="D13" i="2"/>
  <c r="I12" i="2"/>
  <c r="F12" i="2"/>
  <c r="G15" i="2" s="1"/>
  <c r="D12" i="2"/>
  <c r="I11" i="2"/>
  <c r="F11" i="2"/>
  <c r="H26" i="2" s="1"/>
  <c r="D11" i="2"/>
  <c r="A21" i="3" l="1"/>
  <c r="A21" i="2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F11" i="3"/>
  <c r="H26" i="3" s="1"/>
  <c r="D11" i="3"/>
  <c r="I8" i="3"/>
  <c r="H8" i="3"/>
  <c r="E11" i="3" s="1"/>
  <c r="H11" i="3" s="1"/>
  <c r="E13" i="3" l="1"/>
  <c r="E12" i="3"/>
  <c r="H12" i="3" s="1"/>
  <c r="B21" i="3"/>
  <c r="C21" i="3"/>
  <c r="F21" i="2"/>
  <c r="B21" i="2"/>
  <c r="C19" i="2"/>
  <c r="B19" i="2"/>
  <c r="D21" i="2"/>
  <c r="I8" i="2"/>
  <c r="H8" i="2"/>
  <c r="E11" i="2" s="1"/>
  <c r="H11" i="2" l="1"/>
  <c r="E12" i="2"/>
  <c r="H12" i="2" s="1"/>
  <c r="E13" i="2"/>
  <c r="H13" i="3"/>
  <c r="H29" i="3" s="1"/>
  <c r="K29" i="3" s="1"/>
  <c r="F15" i="3"/>
  <c r="B23" i="3"/>
  <c r="H27" i="3" s="1"/>
  <c r="K27" i="3" s="1"/>
  <c r="C23" i="3"/>
  <c r="C21" i="2"/>
  <c r="H13" i="2" l="1"/>
  <c r="H29" i="2" s="1"/>
  <c r="K29" i="2" s="1"/>
  <c r="F15" i="2"/>
  <c r="D23" i="3"/>
  <c r="H28" i="3"/>
  <c r="K28" i="3" s="1"/>
  <c r="F23" i="3"/>
  <c r="H30" i="3" l="1"/>
  <c r="K30" i="3" s="1"/>
  <c r="B23" i="2"/>
  <c r="H27" i="2" s="1"/>
  <c r="K27" i="2" s="1"/>
  <c r="C23" i="2"/>
  <c r="H28" i="2" l="1"/>
  <c r="K28" i="2" s="1"/>
  <c r="I28" i="3"/>
  <c r="I27" i="3"/>
  <c r="I29" i="3"/>
  <c r="D23" i="2"/>
  <c r="F23" i="2"/>
  <c r="H30" i="2" l="1"/>
  <c r="K30" i="2" s="1"/>
  <c r="I27" i="2" l="1"/>
  <c r="I28" i="2"/>
  <c r="I29" i="2"/>
</calcChain>
</file>

<file path=xl/sharedStrings.xml><?xml version="1.0" encoding="utf-8"?>
<sst xmlns="http://schemas.openxmlformats.org/spreadsheetml/2006/main" count="115" uniqueCount="44">
  <si>
    <t>Supervivencia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</si>
  <si>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</si>
  <si>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</si>
  <si>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</si>
  <si>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</si>
  <si>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</si>
  <si>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Dif Medias = PtSLEv,</t>
  </si>
  <si>
    <t>El área de referencia representa</t>
  </si>
  <si>
    <t>Área de referencia</t>
  </si>
  <si>
    <t>En un área de: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</si>
  <si>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</si>
  <si>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años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</si>
  <si>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</si>
  <si>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</si>
  <si>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</si>
  <si>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</si>
  <si>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</si>
  <si>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</si>
  <si>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</si>
  <si>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</si>
  <si>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</si>
  <si>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</si>
  <si>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>Placebo, n= 4672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</si>
  <si>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</si>
  <si>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</si>
  <si>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</si>
  <si>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</si>
  <si>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</si>
  <si>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</si>
  <si>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</si>
  <si>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Gráfico PtSLEv x Rg 1</t>
  </si>
  <si>
    <t>NNT</t>
  </si>
  <si>
    <t xml:space="preserve">NOTA: </t>
  </si>
  <si>
    <t>Distribuir cuadros verdes tras todos los supervivientes al evento</t>
  </si>
  <si>
    <t>Placebo</t>
  </si>
  <si>
    <t>Años</t>
  </si>
  <si>
    <t>Personas</t>
  </si>
  <si>
    <t>20161110-ECA SUSTAIN 2y, DM2 PS83 [semaglut vs plac], =Mor yCV, -ACV +Ret. Marso</t>
  </si>
  <si>
    <t xml:space="preserve">Marso SP, Bain SC, Consoli A, Eliaschewitz FG, on behalf of the SUSTAIN-6 Investigators. Semaglutide and Cardiovascular Outcomes in Patients with Type 2 Diabetes. N Engl J Med. 2016 Nov 10;375(19):1834-1844. </t>
  </si>
  <si>
    <t>[Mort CV, IAM o ACV]</t>
  </si>
  <si>
    <t>ACV no fatal</t>
  </si>
  <si>
    <t>[MortCV, IAM o ACV]</t>
  </si>
  <si>
    <t>Semaglutida, n= 4668</t>
  </si>
  <si>
    <t>Semaglutida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</si>
</sst>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99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2" fontId="13" fillId="0" borderId="0" xfId="0" applyNumberFormat="1" applyFont="1"/>
    <xf numFmtId="166" fontId="14" fillId="0" borderId="0" xfId="2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/>
    <xf numFmtId="166" fontId="16" fillId="0" borderId="0" xfId="2" applyNumberFormat="1" applyFont="1" applyAlignment="1">
      <alignment horizontal="center"/>
    </xf>
    <xf numFmtId="167" fontId="3" fillId="3" borderId="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11" fillId="0" borderId="0" xfId="0" applyNumberFormat="1" applyFont="1"/>
    <xf numFmtId="3" fontId="13" fillId="0" borderId="0" xfId="0" applyNumberFormat="1" applyFont="1"/>
    <xf numFmtId="3" fontId="15" fillId="0" borderId="0" xfId="0" applyNumberFormat="1" applyFont="1"/>
    <xf numFmtId="3" fontId="5" fillId="0" borderId="7" xfId="0" applyNumberFormat="1" applyFont="1" applyBorder="1"/>
    <xf numFmtId="1" fontId="5" fillId="0" borderId="7" xfId="0" applyNumberFormat="1" applyFont="1" applyBorder="1"/>
    <xf numFmtId="1" fontId="11" fillId="0" borderId="0" xfId="0" applyNumberFormat="1" applyFont="1"/>
    <xf numFmtId="1" fontId="13" fillId="0" borderId="0" xfId="0" applyNumberFormat="1" applyFont="1"/>
    <xf numFmtId="1" fontId="15" fillId="0" borderId="0" xfId="0" applyNumberFormat="1" applyFont="1"/>
    <xf numFmtId="0" fontId="3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/>
    <xf numFmtId="166" fontId="19" fillId="0" borderId="0" xfId="2" applyNumberFormat="1" applyFont="1" applyAlignment="1">
      <alignment horizontal="left" vertical="center"/>
    </xf>
    <xf numFmtId="0" fontId="19" fillId="0" borderId="0" xfId="0" applyFont="1"/>
    <xf numFmtId="49" fontId="19" fillId="0" borderId="0" xfId="0" applyNumberFormat="1" applyFont="1"/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horizontal="right"/>
    </xf>
    <xf numFmtId="1" fontId="19" fillId="3" borderId="0" xfId="0" applyNumberFormat="1" applyFont="1" applyFill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 wrapText="1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166" fontId="16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3" fillId="0" borderId="7" xfId="0" applyNumberFormat="1" applyFont="1" applyBorder="1" applyAlignment="1">
      <alignment horizontal="right" vertical="center"/>
    </xf>
    <xf numFmtId="9" fontId="19" fillId="0" borderId="0" xfId="0" applyNumberFormat="1" applyFont="1"/>
    <xf numFmtId="0" fontId="19" fillId="0" borderId="0" xfId="0" applyFont="1" applyAlignment="1">
      <alignment horizontal="left" vertical="top"/>
    </xf>
    <xf numFmtId="164" fontId="15" fillId="3" borderId="7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18" xfId="0" applyBorder="1"/>
    <xf numFmtId="0" fontId="18" fillId="0" borderId="0" xfId="0" applyFont="1" applyBorder="1" applyAlignment="1">
      <alignment horizontal="left"/>
    </xf>
    <xf numFmtId="0" fontId="0" fillId="0" borderId="0" xfId="0" applyFill="1" applyBorder="1"/>
    <xf numFmtId="0" fontId="17" fillId="0" borderId="20" xfId="0" applyFont="1" applyBorder="1" applyAlignment="1">
      <alignment horizontal="center" vertical="center"/>
    </xf>
    <xf numFmtId="0" fontId="0" fillId="5" borderId="7" xfId="0" applyFill="1" applyBorder="1"/>
    <xf numFmtId="0" fontId="0" fillId="6" borderId="7" xfId="0" applyFill="1" applyBorder="1"/>
    <xf numFmtId="0" fontId="17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7" borderId="23" xfId="0" applyFill="1" applyBorder="1"/>
    <xf numFmtId="0" fontId="0" fillId="5" borderId="23" xfId="0" applyFill="1" applyBorder="1"/>
    <xf numFmtId="0" fontId="0" fillId="6" borderId="23" xfId="0" applyFill="1" applyBorder="1"/>
    <xf numFmtId="0" fontId="25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5" borderId="10" xfId="0" applyFill="1" applyBorder="1"/>
    <xf numFmtId="0" fontId="0" fillId="0" borderId="0" xfId="0" applyFill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3" fillId="0" borderId="0" xfId="0" applyNumberFormat="1" applyFont="1"/>
    <xf numFmtId="0" fontId="0" fillId="0" borderId="25" xfId="0" applyBorder="1"/>
    <xf numFmtId="0" fontId="17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right" vertical="center"/>
    </xf>
    <xf numFmtId="1" fontId="15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9900"/>
      <color rgb="FF0000FF"/>
      <color rgb="FFFFFF99"/>
      <color rgb="FF008000"/>
      <color rgb="FF009900"/>
      <color rgb="FFCCFF33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ACV no f'!$G$27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ACV no f'!$H$26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ACV no f'!$H$27</c:f>
              <c:numCache>
                <c:formatCode>0.00</c:formatCode>
                <c:ptCount val="1"/>
                <c:pt idx="0">
                  <c:v>1.8745271122320304E-2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'PtSLEv, ACV no f'!$G$28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ACV no f'!$H$26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ACV no f'!$H$28</c:f>
              <c:numCache>
                <c:formatCode>0.00</c:formatCode>
                <c:ptCount val="1"/>
                <c:pt idx="0">
                  <c:v>1.2496847414880202E-2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'PtSLEv, ACV no f'!$G$29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ACV no f'!$H$26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ACV no f'!$H$29</c:f>
              <c:numCache>
                <c:formatCode>0.00</c:formatCode>
                <c:ptCount val="1"/>
                <c:pt idx="0">
                  <c:v>1.9687578814627995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</a:t>
            </a:r>
          </a:p>
        </c:rich>
      </c:tx>
      <c:layout>
        <c:manualLayout>
          <c:xMode val="edge"/>
          <c:yMode val="edge"/>
          <c:x val="0.18988361919876295"/>
          <c:y val="6.006006006006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MortCV IM ACV'!$G$27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 IM ACV'!$H$26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 IM ACV'!$H$27</c:f>
              <c:numCache>
                <c:formatCode>0.00</c:formatCode>
                <c:ptCount val="1"/>
                <c:pt idx="0">
                  <c:v>6.2683544303797481E-2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'PtSLEv, MortCV IM ACV'!$G$28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 IM ACV'!$H$26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 IM ACV'!$H$28</c:f>
              <c:numCache>
                <c:formatCode>0.00</c:formatCode>
                <c:ptCount val="1"/>
                <c:pt idx="0">
                  <c:v>2.4683544303797461E-2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'PtSLEv, MortCV IM ACV'!$G$29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 IM ACV'!$H$26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 IM ACV'!$H$29</c:f>
              <c:numCache>
                <c:formatCode>0.00</c:formatCode>
                <c:ptCount val="1"/>
                <c:pt idx="0">
                  <c:v>1.912632911392405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123825</xdr:colOff>
      <xdr:row>31</xdr:row>
      <xdr:rowOff>38746</xdr:rowOff>
    </xdr:from>
    <xdr:to>
      <xdr:col>10</xdr:col>
      <xdr:colOff>104775</xdr:colOff>
      <xdr:row>50</xdr:row>
      <xdr:rowOff>38745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123825</xdr:colOff>
      <xdr:row>29</xdr:row>
      <xdr:rowOff>85728</xdr:rowOff>
    </xdr:from>
    <xdr:to>
      <xdr:col>4</xdr:col>
      <xdr:colOff>998638</xdr:colOff>
      <xdr:row>55</xdr:row>
      <xdr:rowOff>152401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94595" y="4872783"/>
          <a:ext cx="4276723" cy="5618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219074</xdr:colOff>
      <xdr:row>29</xdr:row>
      <xdr:rowOff>57152</xdr:rowOff>
    </xdr:from>
    <xdr:to>
      <xdr:col>4</xdr:col>
      <xdr:colOff>390524</xdr:colOff>
      <xdr:row>52</xdr:row>
      <xdr:rowOff>112915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7930" y="4814196"/>
          <a:ext cx="3780038" cy="485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1362</xdr:colOff>
      <xdr:row>21</xdr:row>
      <xdr:rowOff>87086</xdr:rowOff>
    </xdr:from>
    <xdr:to>
      <xdr:col>7</xdr:col>
      <xdr:colOff>5443</xdr:colOff>
      <xdr:row>21</xdr:row>
      <xdr:rowOff>97973</xdr:rowOff>
    </xdr:to>
    <xdr:cxnSp macro="">
      <xdr:nvCxnSpPr>
        <xdr:cNvPr id="20" name="Conector recto de flecha 19"/>
        <xdr:cNvCxnSpPr/>
      </xdr:nvCxnSpPr>
      <xdr:spPr>
        <a:xfrm flipV="1">
          <a:off x="3347536" y="4559695"/>
          <a:ext cx="501037" cy="1088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8</xdr:col>
      <xdr:colOff>0</xdr:colOff>
      <xdr:row>21</xdr:row>
      <xdr:rowOff>87088</xdr:rowOff>
    </xdr:from>
    <xdr:to>
      <xdr:col>10</xdr:col>
      <xdr:colOff>0</xdr:colOff>
      <xdr:row>21</xdr:row>
      <xdr:rowOff>92537</xdr:rowOff>
    </xdr:to>
    <xdr:cxnSp macro="">
      <xdr:nvCxnSpPr>
        <xdr:cNvPr id="39" name="Conector recto de flecha 38"/>
        <xdr:cNvCxnSpPr/>
      </xdr:nvCxnSpPr>
      <xdr:spPr>
        <a:xfrm flipV="1">
          <a:off x="4091609" y="4559697"/>
          <a:ext cx="496956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18</xdr:row>
      <xdr:rowOff>74544</xdr:rowOff>
    </xdr:from>
    <xdr:to>
      <xdr:col>5</xdr:col>
      <xdr:colOff>240196</xdr:colOff>
      <xdr:row>18</xdr:row>
      <xdr:rowOff>81648</xdr:rowOff>
    </xdr:to>
    <xdr:cxnSp macro="">
      <xdr:nvCxnSpPr>
        <xdr:cNvPr id="44" name="Conector recto de flecha 43"/>
        <xdr:cNvCxnSpPr/>
      </xdr:nvCxnSpPr>
      <xdr:spPr>
        <a:xfrm flipV="1">
          <a:off x="3346174" y="3967370"/>
          <a:ext cx="240196" cy="710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8</xdr:col>
      <xdr:colOff>0</xdr:colOff>
      <xdr:row>18</xdr:row>
      <xdr:rowOff>81648</xdr:rowOff>
    </xdr:from>
    <xdr:to>
      <xdr:col>9</xdr:col>
      <xdr:colOff>8283</xdr:colOff>
      <xdr:row>18</xdr:row>
      <xdr:rowOff>82826</xdr:rowOff>
    </xdr:to>
    <xdr:cxnSp macro="">
      <xdr:nvCxnSpPr>
        <xdr:cNvPr id="46" name="Conector recto de flecha 45"/>
        <xdr:cNvCxnSpPr/>
      </xdr:nvCxnSpPr>
      <xdr:spPr>
        <a:xfrm>
          <a:off x="4091609" y="3974474"/>
          <a:ext cx="256761" cy="117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20</xdr:row>
      <xdr:rowOff>76196</xdr:rowOff>
    </xdr:from>
    <xdr:to>
      <xdr:col>7</xdr:col>
      <xdr:colOff>0</xdr:colOff>
      <xdr:row>20</xdr:row>
      <xdr:rowOff>81642</xdr:rowOff>
    </xdr:to>
    <xdr:cxnSp macro="">
      <xdr:nvCxnSpPr>
        <xdr:cNvPr id="48" name="Conector recto de flecha 47"/>
        <xdr:cNvCxnSpPr/>
      </xdr:nvCxnSpPr>
      <xdr:spPr>
        <a:xfrm flipV="1">
          <a:off x="3346174" y="4350022"/>
          <a:ext cx="496956" cy="5446"/>
        </a:xfrm>
        <a:prstGeom prst="straightConnector1">
          <a:avLst/>
        </a:prstGeom>
        <a:noFill/>
        <a:ln w="19050" cap="flat" cmpd="sng" algn="ctr">
          <a:solidFill>
            <a:srgbClr val="00B0F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15</xdr:col>
      <xdr:colOff>82825</xdr:colOff>
      <xdr:row>3</xdr:row>
      <xdr:rowOff>112446</xdr:rowOff>
    </xdr:from>
    <xdr:to>
      <xdr:col>27</xdr:col>
      <xdr:colOff>103745</xdr:colOff>
      <xdr:row>19</xdr:row>
      <xdr:rowOff>81978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7390" y="112446"/>
          <a:ext cx="6597311" cy="40623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219074</xdr:colOff>
      <xdr:row>3</xdr:row>
      <xdr:rowOff>104775</xdr:rowOff>
    </xdr:from>
    <xdr:to>
      <xdr:col>32</xdr:col>
      <xdr:colOff>192667</xdr:colOff>
      <xdr:row>20</xdr:row>
      <xdr:rowOff>162368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4724" y="104775"/>
          <a:ext cx="7060193" cy="4343843"/>
        </a:xfrm>
        <a:prstGeom prst="rect">
          <a:avLst/>
        </a:prstGeom>
      </xdr:spPr>
    </xdr:pic>
    <xdr:clientData/>
  </xdr:twoCellAnchor>
  <xdr:twoCellAnchor>
    <xdr:from>
      <xdr:col>5</xdr:col>
      <xdr:colOff>1362</xdr:colOff>
      <xdr:row>22</xdr:row>
      <xdr:rowOff>87086</xdr:rowOff>
    </xdr:from>
    <xdr:to>
      <xdr:col>7</xdr:col>
      <xdr:colOff>5443</xdr:colOff>
      <xdr:row>22</xdr:row>
      <xdr:rowOff>97973</xdr:rowOff>
    </xdr:to>
    <xdr:cxnSp macro="">
      <xdr:nvCxnSpPr>
        <xdr:cNvPr id="15" name="Conector recto de flecha 14"/>
        <xdr:cNvCxnSpPr/>
      </xdr:nvCxnSpPr>
      <xdr:spPr>
        <a:xfrm flipV="1">
          <a:off x="3344637" y="4582886"/>
          <a:ext cx="499381" cy="1088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8</xdr:col>
      <xdr:colOff>0</xdr:colOff>
      <xdr:row>22</xdr:row>
      <xdr:rowOff>87088</xdr:rowOff>
    </xdr:from>
    <xdr:to>
      <xdr:col>10</xdr:col>
      <xdr:colOff>0</xdr:colOff>
      <xdr:row>22</xdr:row>
      <xdr:rowOff>92537</xdr:rowOff>
    </xdr:to>
    <xdr:cxnSp macro="">
      <xdr:nvCxnSpPr>
        <xdr:cNvPr id="16" name="Conector recto de flecha 15"/>
        <xdr:cNvCxnSpPr/>
      </xdr:nvCxnSpPr>
      <xdr:spPr>
        <a:xfrm flipV="1">
          <a:off x="4086225" y="4582888"/>
          <a:ext cx="4953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18</xdr:row>
      <xdr:rowOff>74544</xdr:rowOff>
    </xdr:from>
    <xdr:to>
      <xdr:col>5</xdr:col>
      <xdr:colOff>240196</xdr:colOff>
      <xdr:row>18</xdr:row>
      <xdr:rowOff>81648</xdr:rowOff>
    </xdr:to>
    <xdr:cxnSp macro="">
      <xdr:nvCxnSpPr>
        <xdr:cNvPr id="17" name="Conector recto de flecha 16"/>
        <xdr:cNvCxnSpPr/>
      </xdr:nvCxnSpPr>
      <xdr:spPr>
        <a:xfrm flipV="1">
          <a:off x="3343275" y="3979794"/>
          <a:ext cx="240196" cy="710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8</xdr:col>
      <xdr:colOff>0</xdr:colOff>
      <xdr:row>18</xdr:row>
      <xdr:rowOff>81648</xdr:rowOff>
    </xdr:from>
    <xdr:to>
      <xdr:col>9</xdr:col>
      <xdr:colOff>8283</xdr:colOff>
      <xdr:row>18</xdr:row>
      <xdr:rowOff>82826</xdr:rowOff>
    </xdr:to>
    <xdr:cxnSp macro="">
      <xdr:nvCxnSpPr>
        <xdr:cNvPr id="18" name="Conector recto de flecha 17"/>
        <xdr:cNvCxnSpPr/>
      </xdr:nvCxnSpPr>
      <xdr:spPr>
        <a:xfrm>
          <a:off x="4086225" y="3986898"/>
          <a:ext cx="255933" cy="117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21</xdr:row>
      <xdr:rowOff>76196</xdr:rowOff>
    </xdr:from>
    <xdr:to>
      <xdr:col>7</xdr:col>
      <xdr:colOff>0</xdr:colOff>
      <xdr:row>21</xdr:row>
      <xdr:rowOff>81642</xdr:rowOff>
    </xdr:to>
    <xdr:cxnSp macro="">
      <xdr:nvCxnSpPr>
        <xdr:cNvPr id="19" name="Conector recto de flecha 18"/>
        <xdr:cNvCxnSpPr/>
      </xdr:nvCxnSpPr>
      <xdr:spPr>
        <a:xfrm flipV="1">
          <a:off x="3343275" y="4362446"/>
          <a:ext cx="495300" cy="5446"/>
        </a:xfrm>
        <a:prstGeom prst="straightConnector1">
          <a:avLst/>
        </a:prstGeom>
        <a:noFill/>
        <a:ln w="19050" cap="flat" cmpd="sng" algn="ctr">
          <a:solidFill>
            <a:srgbClr val="00B0F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5" ht="6" customHeight="1" thickBot="1" x14ac:dyDescent="0.25"/>
    <row r="2" spans="1:15" ht="16.5" thickBot="1" x14ac:dyDescent="0.25">
      <c r="A2" s="43" t="s">
        <v>19</v>
      </c>
      <c r="B2" s="28"/>
      <c r="C2" s="28"/>
      <c r="D2" s="28"/>
      <c r="E2" s="28"/>
      <c r="F2" s="28"/>
      <c r="G2" s="28"/>
      <c r="H2" s="28"/>
      <c r="I2" s="29"/>
    </row>
    <row r="3" spans="1:15" ht="8.25" customHeight="1" x14ac:dyDescent="0.2"/>
    <row r="4" spans="1:15" ht="15" x14ac:dyDescent="0.25">
      <c r="A4" s="1" t="s">
        <v>37</v>
      </c>
    </row>
    <row r="5" spans="1:15" ht="15" x14ac:dyDescent="0.25">
      <c r="A5" s="3" t="s">
        <v>38</v>
      </c>
    </row>
    <row r="6" spans="1:15" ht="25.5" x14ac:dyDescent="0.2">
      <c r="A6" s="84" t="s">
        <v>40</v>
      </c>
      <c r="B6" s="55" t="s">
        <v>16</v>
      </c>
      <c r="F6" s="56" t="s">
        <v>0</v>
      </c>
      <c r="G6" s="58" t="s">
        <v>11</v>
      </c>
    </row>
    <row r="7" spans="1:15" x14ac:dyDescent="0.2">
      <c r="A7" s="2">
        <v>1</v>
      </c>
      <c r="B7" s="4">
        <v>15860</v>
      </c>
      <c r="F7" s="57">
        <v>0.05</v>
      </c>
      <c r="G7" s="59">
        <v>2</v>
      </c>
      <c r="M7" s="143"/>
      <c r="N7" s="2">
        <v>44</v>
      </c>
      <c r="O7" s="2">
        <v>255</v>
      </c>
    </row>
    <row r="8" spans="1:15" x14ac:dyDescent="0.2">
      <c r="A8" s="2">
        <v>2</v>
      </c>
      <c r="B8" s="4">
        <v>2973</v>
      </c>
      <c r="F8" s="30"/>
      <c r="G8" s="31" t="s">
        <v>7</v>
      </c>
      <c r="H8" s="48">
        <f>G7*F7</f>
        <v>0.1</v>
      </c>
      <c r="I8" s="32" t="str">
        <f>G6</f>
        <v>años</v>
      </c>
      <c r="M8" s="143"/>
      <c r="N8" s="2">
        <v>84</v>
      </c>
      <c r="O8" s="2">
        <v>255</v>
      </c>
    </row>
    <row r="9" spans="1:15" x14ac:dyDescent="0.2">
      <c r="A9" s="2">
        <v>3</v>
      </c>
      <c r="B9" s="4">
        <v>4955</v>
      </c>
      <c r="M9" s="143"/>
      <c r="N9" s="2">
        <v>84</v>
      </c>
      <c r="O9" s="2">
        <v>255</v>
      </c>
    </row>
    <row r="10" spans="1:15" ht="38.25" x14ac:dyDescent="0.2">
      <c r="D10" s="54" t="s">
        <v>16</v>
      </c>
      <c r="E10" s="44" t="s">
        <v>17</v>
      </c>
      <c r="F10" s="7"/>
      <c r="G10" s="26"/>
      <c r="H10" s="46" t="s">
        <v>18</v>
      </c>
      <c r="I10" s="7"/>
    </row>
    <row r="11" spans="1:15" x14ac:dyDescent="0.2">
      <c r="C11" s="5" t="s">
        <v>8</v>
      </c>
      <c r="D11" s="6">
        <f>B7</f>
        <v>15860</v>
      </c>
      <c r="E11" s="49">
        <f>H8</f>
        <v>0.1</v>
      </c>
      <c r="F11" s="7" t="str">
        <f>G6</f>
        <v>años</v>
      </c>
      <c r="H11" s="60">
        <f>G7-E11</f>
        <v>1.9</v>
      </c>
      <c r="I11" s="6" t="str">
        <f>G6</f>
        <v>años</v>
      </c>
    </row>
    <row r="12" spans="1:15" x14ac:dyDescent="0.2">
      <c r="C12" s="45" t="s">
        <v>42</v>
      </c>
      <c r="D12" s="6">
        <f>B8</f>
        <v>2973</v>
      </c>
      <c r="E12" s="47">
        <f>D12*E11/D11</f>
        <v>1.8745271122320304E-2</v>
      </c>
      <c r="F12" s="7" t="str">
        <f>G6</f>
        <v>años</v>
      </c>
      <c r="H12" s="9">
        <f>G7-E12</f>
        <v>1.9812547288776796</v>
      </c>
      <c r="I12" s="6" t="str">
        <f>G6</f>
        <v>años</v>
      </c>
    </row>
    <row r="13" spans="1:15" x14ac:dyDescent="0.2">
      <c r="C13" s="45" t="s">
        <v>22</v>
      </c>
      <c r="D13" s="6">
        <f>B9</f>
        <v>4955</v>
      </c>
      <c r="E13" s="47">
        <f>D13*E11/D11</f>
        <v>3.1242118537200506E-2</v>
      </c>
      <c r="F13" s="7" t="str">
        <f>G6</f>
        <v>años</v>
      </c>
      <c r="H13" s="9">
        <f>G7-E13</f>
        <v>1.9687578814627995</v>
      </c>
      <c r="I13" s="8" t="str">
        <f>G6</f>
        <v>años</v>
      </c>
    </row>
    <row r="14" spans="1:15" x14ac:dyDescent="0.2">
      <c r="I14" s="10"/>
    </row>
    <row r="15" spans="1:15" x14ac:dyDescent="0.2">
      <c r="E15" s="11" t="s">
        <v>1</v>
      </c>
      <c r="F15" s="50">
        <f>E13-E12</f>
        <v>1.2496847414880202E-2</v>
      </c>
      <c r="G15" s="12" t="str">
        <f>F12</f>
        <v>años</v>
      </c>
      <c r="H15" s="12" t="s">
        <v>2</v>
      </c>
      <c r="I15" s="51">
        <f>G7</f>
        <v>2</v>
      </c>
      <c r="J15" s="13" t="str">
        <f>G6</f>
        <v>años</v>
      </c>
    </row>
    <row r="16" spans="1:15" x14ac:dyDescent="0.2">
      <c r="E16" s="14"/>
      <c r="F16" s="73">
        <f>F15*365.25</f>
        <v>4.564473518284994</v>
      </c>
      <c r="G16" s="33" t="s">
        <v>3</v>
      </c>
      <c r="H16" s="15" t="s">
        <v>4</v>
      </c>
      <c r="I16" s="52">
        <f>G7</f>
        <v>2</v>
      </c>
      <c r="J16" s="16" t="str">
        <f>G6</f>
        <v>años</v>
      </c>
    </row>
    <row r="17" spans="1:11" ht="13.5" thickBot="1" x14ac:dyDescent="0.25"/>
    <row r="18" spans="1:11" ht="15.75" thickBot="1" x14ac:dyDescent="0.25">
      <c r="A18" s="147" t="s">
        <v>20</v>
      </c>
      <c r="B18" s="148"/>
      <c r="C18" s="148"/>
      <c r="D18" s="148"/>
      <c r="E18" s="148"/>
      <c r="F18" s="149"/>
      <c r="I18" s="10"/>
    </row>
    <row r="19" spans="1:11" ht="21" customHeight="1" x14ac:dyDescent="0.2">
      <c r="A19" s="34"/>
      <c r="B19" s="24" t="str">
        <f>C12</f>
        <v>Semaglutida, n= 4668</v>
      </c>
      <c r="C19" s="24" t="str">
        <f>C13</f>
        <v>Placebo, n= 4672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12</v>
      </c>
      <c r="C20" s="36" t="s">
        <v>12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2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x14ac:dyDescent="0.2">
      <c r="A22" s="39"/>
      <c r="B22" s="40"/>
      <c r="C22" s="40"/>
      <c r="D22" s="40"/>
      <c r="E22" s="41"/>
      <c r="F22" s="40"/>
    </row>
    <row r="23" spans="1:11" x14ac:dyDescent="0.2">
      <c r="A23" s="27" t="str">
        <f>A6</f>
        <v>ACV no fatal</v>
      </c>
      <c r="B23" s="17">
        <f>E12</f>
        <v>1.8745271122320304E-2</v>
      </c>
      <c r="C23" s="17">
        <f>E13</f>
        <v>3.1242118537200506E-2</v>
      </c>
      <c r="D23" s="17">
        <f>C23-B23</f>
        <v>1.2496847414880202E-2</v>
      </c>
      <c r="F23" s="18">
        <f>F16</f>
        <v>4.564473518284994</v>
      </c>
    </row>
    <row r="24" spans="1:11" ht="8.25" customHeight="1" x14ac:dyDescent="0.2">
      <c r="A24" s="19"/>
      <c r="B24" s="20"/>
      <c r="C24" s="20"/>
      <c r="D24" s="20"/>
      <c r="F24" s="21"/>
    </row>
    <row r="25" spans="1:11" ht="18" customHeight="1" x14ac:dyDescent="0.2">
      <c r="A25" s="150" t="s">
        <v>21</v>
      </c>
      <c r="B25" s="151"/>
      <c r="C25" s="151"/>
      <c r="D25" s="151"/>
      <c r="E25" s="151"/>
      <c r="F25" s="152"/>
    </row>
    <row r="26" spans="1:11" x14ac:dyDescent="0.2">
      <c r="H26" s="5" t="str">
        <f>F11</f>
        <v>años</v>
      </c>
      <c r="K26" s="5" t="s">
        <v>3</v>
      </c>
    </row>
    <row r="27" spans="1:11" x14ac:dyDescent="0.2">
      <c r="F27" s="61"/>
      <c r="G27" s="62" t="s">
        <v>13</v>
      </c>
      <c r="H27" s="63">
        <f>B23</f>
        <v>1.8745271122320304E-2</v>
      </c>
      <c r="I27" s="64">
        <f>H27/H30</f>
        <v>9.372635561160152E-3</v>
      </c>
      <c r="K27" s="81">
        <f>H27*365.25</f>
        <v>6.8467102774274906</v>
      </c>
    </row>
    <row r="28" spans="1:11" x14ac:dyDescent="0.2">
      <c r="F28" s="65"/>
      <c r="G28" s="66" t="s">
        <v>15</v>
      </c>
      <c r="H28" s="67">
        <f>C23-B23</f>
        <v>1.2496847414880202E-2</v>
      </c>
      <c r="I28" s="68">
        <f>H28/H30</f>
        <v>6.2484237074401008E-3</v>
      </c>
      <c r="K28" s="82">
        <f t="shared" ref="K28:K30" si="0">H28*365.25</f>
        <v>4.564473518284994</v>
      </c>
    </row>
    <row r="29" spans="1:11" x14ac:dyDescent="0.2">
      <c r="F29" s="69"/>
      <c r="G29" s="70" t="s">
        <v>14</v>
      </c>
      <c r="H29" s="71">
        <f>H13</f>
        <v>1.9687578814627995</v>
      </c>
      <c r="I29" s="72">
        <f>H29/H30</f>
        <v>0.98437894073139975</v>
      </c>
      <c r="K29" s="83">
        <f t="shared" si="0"/>
        <v>719.08881620428747</v>
      </c>
    </row>
    <row r="30" spans="1:11" x14ac:dyDescent="0.2">
      <c r="H30" s="53">
        <f>SUM(H27:H29)</f>
        <v>2</v>
      </c>
      <c r="K30" s="80">
        <f t="shared" si="0"/>
        <v>730.5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6.75" customHeight="1" thickBot="1" x14ac:dyDescent="0.25"/>
    <row r="2" spans="1:13" ht="16.5" thickBot="1" x14ac:dyDescent="0.25">
      <c r="A2" s="43" t="s">
        <v>19</v>
      </c>
      <c r="B2" s="28"/>
      <c r="C2" s="28"/>
      <c r="D2" s="28"/>
      <c r="E2" s="28"/>
      <c r="F2" s="28"/>
      <c r="G2" s="28"/>
      <c r="H2" s="28"/>
      <c r="I2" s="29"/>
    </row>
    <row r="3" spans="1:13" ht="5.25" customHeight="1" x14ac:dyDescent="0.2"/>
    <row r="4" spans="1:13" ht="15" x14ac:dyDescent="0.25">
      <c r="A4" s="1" t="s">
        <v>37</v>
      </c>
    </row>
    <row r="5" spans="1:13" ht="15" x14ac:dyDescent="0.25">
      <c r="A5" s="3" t="s">
        <v>38</v>
      </c>
    </row>
    <row r="6" spans="1:13" ht="25.5" x14ac:dyDescent="0.2">
      <c r="A6" s="84" t="s">
        <v>39</v>
      </c>
      <c r="B6" s="55" t="s">
        <v>16</v>
      </c>
      <c r="F6" s="56" t="s">
        <v>0</v>
      </c>
      <c r="G6" s="58" t="s">
        <v>11</v>
      </c>
    </row>
    <row r="7" spans="1:13" x14ac:dyDescent="0.2">
      <c r="A7" s="2">
        <v>1</v>
      </c>
      <c r="B7" s="4">
        <v>15800</v>
      </c>
      <c r="F7" s="57">
        <v>0.1</v>
      </c>
      <c r="G7" s="59">
        <v>2</v>
      </c>
      <c r="M7" s="143"/>
    </row>
    <row r="8" spans="1:13" x14ac:dyDescent="0.2">
      <c r="A8" s="2">
        <v>2</v>
      </c>
      <c r="B8" s="4">
        <v>4952</v>
      </c>
      <c r="F8" s="30"/>
      <c r="G8" s="31" t="s">
        <v>7</v>
      </c>
      <c r="H8" s="48">
        <f>G7*F7</f>
        <v>0.2</v>
      </c>
      <c r="I8" s="32" t="str">
        <f>G6</f>
        <v>años</v>
      </c>
      <c r="M8" s="143"/>
    </row>
    <row r="9" spans="1:13" x14ac:dyDescent="0.2">
      <c r="A9" s="2">
        <v>3</v>
      </c>
      <c r="B9" s="4">
        <v>6902</v>
      </c>
      <c r="M9" s="143"/>
    </row>
    <row r="10" spans="1:13" ht="38.25" x14ac:dyDescent="0.2">
      <c r="D10" s="54" t="s">
        <v>16</v>
      </c>
      <c r="E10" s="44" t="s">
        <v>17</v>
      </c>
      <c r="F10" s="74"/>
      <c r="G10" s="75"/>
      <c r="H10" s="44" t="s">
        <v>18</v>
      </c>
      <c r="I10" s="7"/>
    </row>
    <row r="11" spans="1:13" x14ac:dyDescent="0.2">
      <c r="C11" s="5" t="s">
        <v>8</v>
      </c>
      <c r="D11" s="6">
        <f>B7</f>
        <v>15800</v>
      </c>
      <c r="E11" s="49">
        <f>H8</f>
        <v>0.2</v>
      </c>
      <c r="F11" s="7" t="str">
        <f>G6</f>
        <v>años</v>
      </c>
      <c r="H11" s="60">
        <f>G7-E11</f>
        <v>1.8</v>
      </c>
      <c r="I11" s="6" t="str">
        <f>G6</f>
        <v>años</v>
      </c>
    </row>
    <row r="12" spans="1:13" x14ac:dyDescent="0.2">
      <c r="C12" s="45" t="s">
        <v>42</v>
      </c>
      <c r="D12" s="6">
        <f>B8</f>
        <v>4952</v>
      </c>
      <c r="E12" s="47">
        <f>D12*E11/D11</f>
        <v>6.2683544303797481E-2</v>
      </c>
      <c r="F12" s="7" t="str">
        <f>G6</f>
        <v>años</v>
      </c>
      <c r="H12" s="9">
        <f>G7-E12</f>
        <v>1.9373164556962026</v>
      </c>
      <c r="I12" s="6" t="str">
        <f>G6</f>
        <v>años</v>
      </c>
    </row>
    <row r="13" spans="1:13" x14ac:dyDescent="0.2">
      <c r="C13" s="45" t="s">
        <v>22</v>
      </c>
      <c r="D13" s="6">
        <f>B9</f>
        <v>6902</v>
      </c>
      <c r="E13" s="47">
        <f>D13*E11/D11</f>
        <v>8.7367088607594942E-2</v>
      </c>
      <c r="F13" s="7" t="str">
        <f>G6</f>
        <v>años</v>
      </c>
      <c r="H13" s="9">
        <f>G7-E13</f>
        <v>1.912632911392405</v>
      </c>
      <c r="I13" s="8" t="str">
        <f>G6</f>
        <v>años</v>
      </c>
    </row>
    <row r="14" spans="1:13" x14ac:dyDescent="0.2">
      <c r="I14" s="10"/>
    </row>
    <row r="15" spans="1:13" x14ac:dyDescent="0.2">
      <c r="E15" s="11" t="s">
        <v>1</v>
      </c>
      <c r="F15" s="50">
        <f>E13-E12</f>
        <v>2.4683544303797461E-2</v>
      </c>
      <c r="G15" s="12" t="str">
        <f>F12</f>
        <v>años</v>
      </c>
      <c r="H15" s="12" t="s">
        <v>2</v>
      </c>
      <c r="I15" s="51">
        <f>G7</f>
        <v>2</v>
      </c>
      <c r="J15" s="13" t="str">
        <f>G6</f>
        <v>años</v>
      </c>
    </row>
    <row r="16" spans="1:13" x14ac:dyDescent="0.2">
      <c r="E16" s="14"/>
      <c r="F16" s="73">
        <f>F15*365.25</f>
        <v>9.0156645569620224</v>
      </c>
      <c r="G16" s="33" t="s">
        <v>3</v>
      </c>
      <c r="H16" s="15" t="s">
        <v>4</v>
      </c>
      <c r="I16" s="52">
        <f>G7</f>
        <v>2</v>
      </c>
      <c r="J16" s="16" t="str">
        <f>G6</f>
        <v>años</v>
      </c>
    </row>
    <row r="17" spans="1:11" ht="13.5" thickBot="1" x14ac:dyDescent="0.25"/>
    <row r="18" spans="1:11" ht="25.5" customHeight="1" thickBot="1" x14ac:dyDescent="0.25">
      <c r="A18" s="147" t="s">
        <v>10</v>
      </c>
      <c r="B18" s="148"/>
      <c r="C18" s="148"/>
      <c r="D18" s="148"/>
      <c r="E18" s="148"/>
      <c r="F18" s="149"/>
      <c r="I18" s="10"/>
    </row>
    <row r="19" spans="1:11" x14ac:dyDescent="0.2">
      <c r="A19" s="34"/>
      <c r="B19" s="24" t="str">
        <f>C12</f>
        <v>Semaglutida, n= 4668</v>
      </c>
      <c r="C19" s="24" t="str">
        <f>C13</f>
        <v>Placebo, n= 4672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12</v>
      </c>
      <c r="C20" s="36" t="s">
        <v>12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2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ht="5.25" customHeight="1" x14ac:dyDescent="0.2">
      <c r="A22" s="39"/>
      <c r="B22" s="40"/>
      <c r="C22" s="40"/>
      <c r="D22" s="40"/>
      <c r="E22" s="41"/>
      <c r="F22" s="40"/>
    </row>
    <row r="23" spans="1:11" ht="17.25" customHeight="1" x14ac:dyDescent="0.2">
      <c r="A23" s="27" t="str">
        <f>A6</f>
        <v>[Mort CV, IAM o ACV]</v>
      </c>
      <c r="B23" s="17">
        <f>E12</f>
        <v>6.2683544303797481E-2</v>
      </c>
      <c r="C23" s="17">
        <f>E13</f>
        <v>8.7367088607594942E-2</v>
      </c>
      <c r="D23" s="17">
        <f>F15</f>
        <v>2.4683544303797461E-2</v>
      </c>
      <c r="F23" s="18">
        <f>F16</f>
        <v>9.0156645569620224</v>
      </c>
    </row>
    <row r="24" spans="1:11" ht="3.75" customHeight="1" x14ac:dyDescent="0.2">
      <c r="A24" s="19"/>
      <c r="B24" s="20"/>
      <c r="C24" s="20"/>
      <c r="D24" s="20"/>
      <c r="F24" s="21"/>
    </row>
    <row r="25" spans="1:11" x14ac:dyDescent="0.2">
      <c r="A25" s="153" t="s">
        <v>5</v>
      </c>
      <c r="B25" s="154"/>
      <c r="C25" s="154"/>
      <c r="D25" s="154"/>
      <c r="E25" s="154"/>
      <c r="F25" s="155"/>
    </row>
    <row r="26" spans="1:11" x14ac:dyDescent="0.2">
      <c r="H26" s="5" t="str">
        <f>F11</f>
        <v>años</v>
      </c>
      <c r="K26" s="5" t="s">
        <v>3</v>
      </c>
    </row>
    <row r="27" spans="1:11" x14ac:dyDescent="0.2">
      <c r="G27" s="62" t="s">
        <v>13</v>
      </c>
      <c r="H27" s="63">
        <f>B23</f>
        <v>6.2683544303797481E-2</v>
      </c>
      <c r="I27" s="64">
        <f>H27/H30</f>
        <v>3.134177215189874E-2</v>
      </c>
      <c r="K27" s="76">
        <f>H27*365.25</f>
        <v>22.89516455696203</v>
      </c>
    </row>
    <row r="28" spans="1:11" x14ac:dyDescent="0.2">
      <c r="F28" s="65"/>
      <c r="G28" s="66" t="s">
        <v>15</v>
      </c>
      <c r="H28" s="67">
        <f>C23-B23</f>
        <v>2.4683544303797461E-2</v>
      </c>
      <c r="I28" s="68">
        <f>H28/H30</f>
        <v>1.2341772151898731E-2</v>
      </c>
      <c r="K28" s="77">
        <f t="shared" ref="K28:K30" si="0">H28*365.25</f>
        <v>9.0156645569620224</v>
      </c>
    </row>
    <row r="29" spans="1:11" x14ac:dyDescent="0.2">
      <c r="G29" s="70" t="s">
        <v>14</v>
      </c>
      <c r="H29" s="71">
        <f>H13</f>
        <v>1.912632911392405</v>
      </c>
      <c r="I29" s="72">
        <f>H29/H30</f>
        <v>0.95631645569620249</v>
      </c>
      <c r="K29" s="78">
        <f t="shared" si="0"/>
        <v>698.58917088607598</v>
      </c>
    </row>
    <row r="30" spans="1:11" x14ac:dyDescent="0.2">
      <c r="H30" s="53">
        <f>SUM(H27:H29)</f>
        <v>2</v>
      </c>
      <c r="K30" s="79">
        <f t="shared" si="0"/>
        <v>730.5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0" width="3.7109375" customWidth="1"/>
    <col min="11" max="11" width="4.42578125" style="86" customWidth="1"/>
    <col min="12" max="20" width="3.7109375" style="86" customWidth="1"/>
  </cols>
  <sheetData>
    <row r="1" spans="1:16" hidden="1" x14ac:dyDescent="0.25">
      <c r="A1" s="85" t="str">
        <f>B7</f>
        <v>años</v>
      </c>
      <c r="B1" s="85" t="s">
        <v>23</v>
      </c>
      <c r="C1" s="85" t="s">
        <v>24</v>
      </c>
      <c r="D1" s="85" t="s">
        <v>25</v>
      </c>
      <c r="E1" s="85"/>
      <c r="F1" s="85"/>
      <c r="K1"/>
      <c r="L1"/>
      <c r="M1"/>
      <c r="N1"/>
      <c r="O1"/>
      <c r="P1"/>
    </row>
    <row r="2" spans="1:16" hidden="1" x14ac:dyDescent="0.25">
      <c r="A2" s="85" t="s">
        <v>26</v>
      </c>
      <c r="B2" s="85" t="s">
        <v>27</v>
      </c>
      <c r="C2" s="85" t="s">
        <v>28</v>
      </c>
      <c r="D2" s="85" t="s">
        <v>29</v>
      </c>
      <c r="E2" s="85" t="str">
        <f>CONCATENATE(B2," ",B5," ",C2," ",B11," ",B7)</f>
        <v>puede representarse llegando los 99 pacientes, a los 2 años</v>
      </c>
      <c r="F2" s="85"/>
      <c r="G2" s="87" t="str">
        <f>CONCATENATE(A2," ",E2,D2)</f>
        <v>NO puede representarse llegando los 99 pacientes, a los 2 años, pues habría que recortar o ampliar los tiempos respectivos de uno o más pacientes "libres de evento" o "con evento"</v>
      </c>
      <c r="K2"/>
      <c r="L2"/>
      <c r="M2"/>
      <c r="N2"/>
      <c r="O2"/>
      <c r="P2"/>
    </row>
    <row r="3" spans="1:16" hidden="1" x14ac:dyDescent="0.25">
      <c r="A3" s="88"/>
      <c r="C3" s="88"/>
      <c r="D3" s="88"/>
      <c r="E3" s="88"/>
      <c r="F3" s="88"/>
      <c r="G3" s="88"/>
      <c r="H3" s="88"/>
      <c r="I3" s="89"/>
      <c r="K3"/>
      <c r="L3"/>
      <c r="M3"/>
      <c r="N3"/>
      <c r="O3"/>
      <c r="P3"/>
    </row>
    <row r="4" spans="1:16" ht="24" customHeight="1" x14ac:dyDescent="0.25">
      <c r="A4" s="90" t="s">
        <v>30</v>
      </c>
      <c r="D4" s="88"/>
      <c r="E4" s="88"/>
      <c r="F4" s="88"/>
      <c r="G4" s="88"/>
      <c r="H4" s="88"/>
      <c r="I4" s="89"/>
      <c r="K4"/>
      <c r="L4"/>
      <c r="M4"/>
      <c r="N4"/>
      <c r="O4"/>
      <c r="P4"/>
    </row>
    <row r="5" spans="1:16" x14ac:dyDescent="0.25">
      <c r="A5" s="91" t="s">
        <v>31</v>
      </c>
      <c r="B5" s="92">
        <f>E5+D5+C5</f>
        <v>99</v>
      </c>
      <c r="C5" s="93">
        <v>2</v>
      </c>
      <c r="D5" s="94">
        <v>1</v>
      </c>
      <c r="E5" s="95">
        <v>96</v>
      </c>
      <c r="G5" s="88"/>
      <c r="H5" s="88"/>
      <c r="I5" s="88"/>
      <c r="K5"/>
      <c r="L5"/>
      <c r="M5"/>
      <c r="N5"/>
      <c r="O5"/>
      <c r="P5"/>
    </row>
    <row r="6" spans="1:16" ht="8.25" customHeight="1" x14ac:dyDescent="0.25">
      <c r="A6" s="88"/>
      <c r="C6" s="96"/>
      <c r="D6" s="97"/>
      <c r="E6" s="98"/>
      <c r="F6" s="88"/>
      <c r="G6" s="88"/>
      <c r="H6" s="88"/>
      <c r="I6" s="88"/>
      <c r="K6"/>
      <c r="L6"/>
      <c r="M6"/>
      <c r="N6"/>
      <c r="O6"/>
      <c r="P6"/>
    </row>
    <row r="7" spans="1:16" ht="39.75" customHeight="1" x14ac:dyDescent="0.25">
      <c r="A7" s="2"/>
      <c r="B7" s="99" t="s">
        <v>11</v>
      </c>
      <c r="C7" s="100" t="str">
        <f>CONCATENATE(A1," ",B1," ",B5," ",C1)</f>
        <v>años de los 99 del grupo Interv</v>
      </c>
      <c r="D7" s="100" t="str">
        <f>CONCATENATE(A1," ",B1," ",B5," ",D1)</f>
        <v>años de los 99 del grupo Contr</v>
      </c>
      <c r="E7" s="88"/>
      <c r="F7" s="88"/>
      <c r="G7" s="88"/>
      <c r="H7" s="88"/>
      <c r="I7" s="88"/>
      <c r="K7"/>
      <c r="L7"/>
      <c r="M7"/>
      <c r="N7"/>
      <c r="O7"/>
      <c r="P7"/>
    </row>
    <row r="8" spans="1:16" ht="26.25" x14ac:dyDescent="0.25">
      <c r="A8" s="101" t="s">
        <v>13</v>
      </c>
      <c r="B8" s="102">
        <v>1.8745271122320304E-2</v>
      </c>
      <c r="C8" s="103">
        <f>B8*B5</f>
        <v>1.85578184110971</v>
      </c>
      <c r="D8" s="156">
        <f>(B8+B9)*B5</f>
        <v>3.0929697351828502</v>
      </c>
      <c r="E8" s="104"/>
      <c r="F8" s="104"/>
      <c r="G8" s="105"/>
      <c r="H8" s="88"/>
      <c r="I8" s="88"/>
      <c r="K8"/>
      <c r="L8"/>
      <c r="M8"/>
      <c r="N8"/>
      <c r="O8"/>
      <c r="P8"/>
    </row>
    <row r="9" spans="1:16" ht="26.25" x14ac:dyDescent="0.25">
      <c r="A9" s="106" t="s">
        <v>15</v>
      </c>
      <c r="B9" s="107">
        <v>1.2496847414880202E-2</v>
      </c>
      <c r="C9" s="157">
        <f>(B10+B9)*B5</f>
        <v>196.14421815889028</v>
      </c>
      <c r="D9" s="156"/>
      <c r="E9" s="97"/>
      <c r="F9" s="108"/>
      <c r="G9" s="105"/>
      <c r="H9" s="88"/>
      <c r="I9" s="88"/>
      <c r="K9"/>
      <c r="L9"/>
      <c r="M9"/>
      <c r="N9"/>
      <c r="O9"/>
      <c r="P9"/>
    </row>
    <row r="10" spans="1:16" ht="26.25" x14ac:dyDescent="0.25">
      <c r="A10" s="109" t="s">
        <v>14</v>
      </c>
      <c r="B10" s="110">
        <v>1.9687578814627995</v>
      </c>
      <c r="C10" s="157"/>
      <c r="D10" s="111">
        <f>B10*B5</f>
        <v>194.90703026481714</v>
      </c>
      <c r="E10" s="96"/>
      <c r="F10" s="108"/>
      <c r="G10" s="112"/>
      <c r="H10" s="88"/>
      <c r="I10" s="88"/>
      <c r="K10"/>
      <c r="L10"/>
      <c r="M10"/>
      <c r="N10"/>
      <c r="O10"/>
      <c r="P10"/>
    </row>
    <row r="11" spans="1:16" x14ac:dyDescent="0.25">
      <c r="A11" s="5"/>
      <c r="B11" s="113">
        <v>2</v>
      </c>
      <c r="C11" s="114">
        <f>C8+C9</f>
        <v>198</v>
      </c>
      <c r="D11" s="114">
        <f>D8+D10</f>
        <v>198</v>
      </c>
      <c r="E11" s="115"/>
      <c r="F11" s="115"/>
      <c r="G11" s="115"/>
      <c r="H11" s="88"/>
      <c r="I11" s="88"/>
      <c r="K11"/>
      <c r="L11"/>
      <c r="M11"/>
      <c r="N11"/>
      <c r="O11"/>
      <c r="P11"/>
    </row>
    <row r="12" spans="1:16" ht="9" customHeight="1" x14ac:dyDescent="0.25">
      <c r="A12" s="88"/>
      <c r="B12" s="88"/>
      <c r="C12" s="88"/>
      <c r="D12" s="88"/>
      <c r="E12" s="88"/>
      <c r="F12" s="88"/>
      <c r="G12" s="88"/>
      <c r="H12" s="88"/>
      <c r="I12" s="88"/>
      <c r="K12"/>
      <c r="L12"/>
      <c r="M12"/>
      <c r="N12"/>
      <c r="O12"/>
      <c r="P12"/>
    </row>
    <row r="13" spans="1:16" x14ac:dyDescent="0.25">
      <c r="A13" s="88"/>
      <c r="B13" s="88"/>
      <c r="C13" s="83">
        <f>(E5+D5)*B11</f>
        <v>194</v>
      </c>
      <c r="D13" s="83">
        <f>E5*B11</f>
        <v>192</v>
      </c>
      <c r="E13" s="88"/>
      <c r="F13" s="116" t="s">
        <v>32</v>
      </c>
      <c r="G13" s="88"/>
      <c r="H13" s="88"/>
      <c r="I13" s="88"/>
      <c r="K13"/>
      <c r="L13"/>
      <c r="M13"/>
      <c r="N13"/>
      <c r="O13"/>
      <c r="P13"/>
    </row>
    <row r="14" spans="1:16" ht="36" customHeight="1" x14ac:dyDescent="0.25">
      <c r="A14" s="158" t="s">
        <v>33</v>
      </c>
      <c r="B14" s="158"/>
      <c r="C14" s="117">
        <f>C9-C13</f>
        <v>2.1442181588902827</v>
      </c>
      <c r="D14" s="117">
        <f>D10-D13</f>
        <v>2.9070302648171378</v>
      </c>
      <c r="F14" s="159" t="str">
        <f>IF((AND(((B9+B10)/B11)&gt;((D5+E5)/B5),(B10/B11)&gt;(E5/B5))),E2,G2)</f>
        <v>puede representarse llegando los 99 pacientes, a los 2 años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8.75" customHeight="1" x14ac:dyDescent="0.25">
      <c r="A15" s="118"/>
      <c r="B15" s="118"/>
      <c r="C15" s="118"/>
      <c r="D15" s="118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7.25" customHeight="1" x14ac:dyDescent="0.25">
      <c r="A16" s="84" t="s">
        <v>40</v>
      </c>
      <c r="F16" s="160" t="s">
        <v>43</v>
      </c>
      <c r="G16" s="119"/>
      <c r="H16" s="119"/>
      <c r="I16" s="120" t="s">
        <v>34</v>
      </c>
      <c r="J16" s="119"/>
      <c r="K16" s="119"/>
      <c r="L16" s="119"/>
      <c r="M16" s="119"/>
      <c r="N16" s="119"/>
      <c r="O16" s="119"/>
      <c r="P16" s="119"/>
    </row>
    <row r="17" spans="1:20" ht="15.75" thickBot="1" x14ac:dyDescent="0.3">
      <c r="A17" s="88" t="s">
        <v>42</v>
      </c>
      <c r="F17" s="120" t="s">
        <v>35</v>
      </c>
      <c r="G17" s="120"/>
      <c r="I17" s="120" t="s">
        <v>35</v>
      </c>
    </row>
    <row r="18" spans="1:20" x14ac:dyDescent="0.25">
      <c r="A18" s="88" t="s">
        <v>22</v>
      </c>
      <c r="E18" s="138"/>
      <c r="F18" s="139">
        <v>1</v>
      </c>
      <c r="G18" s="139">
        <v>2</v>
      </c>
      <c r="H18" s="123"/>
      <c r="I18" s="139">
        <v>1</v>
      </c>
      <c r="J18" s="139">
        <v>2</v>
      </c>
      <c r="K18" s="140"/>
    </row>
    <row r="19" spans="1:20" x14ac:dyDescent="0.25">
      <c r="D19" s="122" t="s">
        <v>36</v>
      </c>
      <c r="E19" s="126">
        <v>99</v>
      </c>
      <c r="F19" s="127"/>
      <c r="G19" s="128"/>
      <c r="H19" s="86"/>
      <c r="I19" s="127"/>
      <c r="J19" s="128"/>
      <c r="K19" s="129">
        <v>99</v>
      </c>
      <c r="L19" s="124" t="s">
        <v>36</v>
      </c>
      <c r="M19" s="125"/>
      <c r="N19" s="125"/>
      <c r="O19" s="125"/>
      <c r="P19" s="125"/>
      <c r="Q19" s="125"/>
      <c r="R19" s="125"/>
      <c r="S19" s="125"/>
      <c r="T19" s="125"/>
    </row>
    <row r="20" spans="1:20" x14ac:dyDescent="0.25">
      <c r="E20" s="126">
        <v>98</v>
      </c>
      <c r="F20" s="127"/>
      <c r="G20" s="128"/>
      <c r="H20" s="86"/>
      <c r="I20" s="127"/>
      <c r="J20" s="128"/>
      <c r="K20" s="129">
        <v>98</v>
      </c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6.5" thickBot="1" x14ac:dyDescent="0.3">
      <c r="E21" s="130">
        <v>97</v>
      </c>
      <c r="F21" s="131"/>
      <c r="G21" s="131"/>
      <c r="H21" s="144"/>
      <c r="I21" s="132"/>
      <c r="J21" s="133"/>
      <c r="K21" s="134">
        <v>97</v>
      </c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0" x14ac:dyDescent="0.25">
      <c r="E22" s="135">
        <v>96</v>
      </c>
      <c r="F22" s="136"/>
      <c r="G22" s="136"/>
      <c r="H22" s="86"/>
      <c r="I22" s="136"/>
      <c r="J22" s="136"/>
      <c r="K22" s="135">
        <v>96</v>
      </c>
      <c r="L22" s="125"/>
      <c r="M22" s="125"/>
      <c r="N22" s="125"/>
      <c r="O22" s="125"/>
      <c r="P22" s="125"/>
      <c r="Q22" s="125"/>
      <c r="R22" s="125"/>
      <c r="S22" s="125"/>
      <c r="T22" s="125"/>
    </row>
    <row r="23" spans="1:20" x14ac:dyDescent="0.25">
      <c r="E23" s="135">
        <v>95</v>
      </c>
      <c r="F23" s="127"/>
      <c r="G23" s="127"/>
      <c r="H23" s="86"/>
      <c r="I23" s="127"/>
      <c r="J23" s="127"/>
      <c r="K23" s="135">
        <v>95</v>
      </c>
      <c r="L23" s="125"/>
      <c r="M23" s="125"/>
      <c r="N23" s="125"/>
      <c r="O23" s="125"/>
      <c r="P23" s="125"/>
      <c r="Q23" s="125"/>
      <c r="R23" s="125"/>
      <c r="S23" s="125"/>
      <c r="T23" s="125"/>
    </row>
    <row r="24" spans="1:20" x14ac:dyDescent="0.25">
      <c r="E24" s="135">
        <v>94</v>
      </c>
      <c r="F24" s="127"/>
      <c r="G24" s="127"/>
      <c r="H24" s="86"/>
      <c r="I24" s="127"/>
      <c r="J24" s="127"/>
      <c r="K24" s="135">
        <v>94</v>
      </c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x14ac:dyDescent="0.25">
      <c r="E25" s="135">
        <v>93</v>
      </c>
      <c r="F25" s="127"/>
      <c r="G25" s="127"/>
      <c r="H25" s="86"/>
      <c r="I25" s="127"/>
      <c r="J25" s="127"/>
      <c r="K25" s="135">
        <v>93</v>
      </c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x14ac:dyDescent="0.25">
      <c r="E26" s="135">
        <v>92</v>
      </c>
      <c r="F26" s="127"/>
      <c r="G26" s="127"/>
      <c r="H26" s="137"/>
      <c r="I26" s="127"/>
      <c r="J26" s="127"/>
      <c r="K26" s="135">
        <v>92</v>
      </c>
      <c r="L26" s="125"/>
      <c r="M26" s="125"/>
      <c r="N26" s="125"/>
      <c r="O26" s="125"/>
      <c r="P26" s="125"/>
      <c r="Q26" s="125"/>
      <c r="R26" s="125"/>
      <c r="S26" s="125"/>
      <c r="T26" s="125"/>
    </row>
    <row r="27" spans="1:20" x14ac:dyDescent="0.25">
      <c r="E27" s="135">
        <v>91</v>
      </c>
      <c r="F27" s="127"/>
      <c r="G27" s="127"/>
      <c r="H27" s="137"/>
      <c r="I27" s="127"/>
      <c r="J27" s="127"/>
      <c r="K27" s="135">
        <v>91</v>
      </c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20" x14ac:dyDescent="0.25">
      <c r="E28" s="135">
        <v>90</v>
      </c>
      <c r="F28" s="127"/>
      <c r="G28" s="127"/>
      <c r="I28" s="127"/>
      <c r="J28" s="127"/>
      <c r="K28" s="135">
        <v>90</v>
      </c>
    </row>
    <row r="29" spans="1:20" x14ac:dyDescent="0.25">
      <c r="E29" s="135">
        <v>89</v>
      </c>
      <c r="F29" s="127"/>
      <c r="G29" s="127"/>
      <c r="I29" s="127"/>
      <c r="J29" s="127"/>
      <c r="K29" s="135">
        <v>89</v>
      </c>
    </row>
    <row r="30" spans="1:20" x14ac:dyDescent="0.25">
      <c r="E30" s="135">
        <v>88</v>
      </c>
      <c r="F30" s="127"/>
      <c r="G30" s="127"/>
      <c r="I30" s="127"/>
      <c r="J30" s="127"/>
      <c r="K30" s="135">
        <v>88</v>
      </c>
    </row>
    <row r="31" spans="1:20" x14ac:dyDescent="0.25">
      <c r="E31" s="135">
        <v>87</v>
      </c>
      <c r="F31" s="127"/>
      <c r="G31" s="127"/>
      <c r="I31" s="127"/>
      <c r="J31" s="127"/>
      <c r="K31" s="135">
        <v>87</v>
      </c>
    </row>
    <row r="32" spans="1:20" x14ac:dyDescent="0.25">
      <c r="E32" s="135">
        <v>86</v>
      </c>
      <c r="F32" s="127"/>
      <c r="G32" s="127"/>
      <c r="I32" s="127"/>
      <c r="J32" s="127"/>
      <c r="K32" s="135">
        <v>86</v>
      </c>
    </row>
    <row r="33" spans="5:11" x14ac:dyDescent="0.25">
      <c r="E33" s="135">
        <v>85</v>
      </c>
      <c r="F33" s="127"/>
      <c r="G33" s="127"/>
      <c r="I33" s="127"/>
      <c r="J33" s="127"/>
      <c r="K33" s="135">
        <v>85</v>
      </c>
    </row>
    <row r="34" spans="5:11" x14ac:dyDescent="0.25">
      <c r="E34" s="135">
        <v>84</v>
      </c>
      <c r="F34" s="127"/>
      <c r="G34" s="127"/>
      <c r="I34" s="127"/>
      <c r="J34" s="127"/>
      <c r="K34" s="135">
        <v>84</v>
      </c>
    </row>
    <row r="35" spans="5:11" x14ac:dyDescent="0.25">
      <c r="E35" s="135">
        <v>83</v>
      </c>
      <c r="F35" s="127"/>
      <c r="G35" s="127"/>
      <c r="I35" s="127"/>
      <c r="J35" s="127"/>
      <c r="K35" s="135">
        <v>83</v>
      </c>
    </row>
    <row r="36" spans="5:11" x14ac:dyDescent="0.25">
      <c r="E36" s="135">
        <v>82</v>
      </c>
      <c r="F36" s="127"/>
      <c r="G36" s="127"/>
      <c r="I36" s="127"/>
      <c r="J36" s="127"/>
      <c r="K36" s="135">
        <v>82</v>
      </c>
    </row>
    <row r="37" spans="5:11" x14ac:dyDescent="0.25">
      <c r="E37" s="135">
        <v>81</v>
      </c>
      <c r="F37" s="127"/>
      <c r="G37" s="127"/>
      <c r="I37" s="127"/>
      <c r="J37" s="127"/>
      <c r="K37" s="135">
        <v>81</v>
      </c>
    </row>
    <row r="38" spans="5:11" x14ac:dyDescent="0.25">
      <c r="E38" s="135">
        <v>80</v>
      </c>
      <c r="F38" s="127"/>
      <c r="G38" s="127"/>
      <c r="I38" s="127"/>
      <c r="J38" s="127"/>
      <c r="K38" s="135">
        <v>80</v>
      </c>
    </row>
    <row r="39" spans="5:11" x14ac:dyDescent="0.25">
      <c r="E39" s="135">
        <v>79</v>
      </c>
      <c r="F39" s="127"/>
      <c r="G39" s="127"/>
      <c r="I39" s="127"/>
      <c r="J39" s="127"/>
      <c r="K39" s="135">
        <v>79</v>
      </c>
    </row>
    <row r="40" spans="5:11" x14ac:dyDescent="0.25">
      <c r="E40" s="135">
        <v>78</v>
      </c>
      <c r="F40" s="127"/>
      <c r="G40" s="127"/>
      <c r="I40" s="127"/>
      <c r="J40" s="127"/>
      <c r="K40" s="135">
        <v>78</v>
      </c>
    </row>
    <row r="41" spans="5:11" x14ac:dyDescent="0.25">
      <c r="E41" s="135">
        <v>77</v>
      </c>
      <c r="F41" s="127"/>
      <c r="G41" s="127"/>
      <c r="I41" s="127"/>
      <c r="J41" s="127"/>
      <c r="K41" s="135">
        <v>77</v>
      </c>
    </row>
    <row r="42" spans="5:11" x14ac:dyDescent="0.25">
      <c r="E42" s="135">
        <v>76</v>
      </c>
      <c r="F42" s="127"/>
      <c r="G42" s="127"/>
      <c r="I42" s="127"/>
      <c r="J42" s="127"/>
      <c r="K42" s="135">
        <v>76</v>
      </c>
    </row>
    <row r="43" spans="5:11" x14ac:dyDescent="0.25">
      <c r="E43" s="135">
        <v>75</v>
      </c>
      <c r="F43" s="127"/>
      <c r="G43" s="127"/>
      <c r="I43" s="127"/>
      <c r="J43" s="127"/>
      <c r="K43" s="135">
        <v>75</v>
      </c>
    </row>
    <row r="44" spans="5:11" x14ac:dyDescent="0.25">
      <c r="E44" s="135">
        <v>74</v>
      </c>
      <c r="F44" s="127"/>
      <c r="G44" s="127"/>
      <c r="I44" s="127"/>
      <c r="J44" s="127"/>
      <c r="K44" s="135">
        <v>74</v>
      </c>
    </row>
    <row r="45" spans="5:11" x14ac:dyDescent="0.25">
      <c r="E45" s="135">
        <v>73</v>
      </c>
      <c r="F45" s="127"/>
      <c r="G45" s="127"/>
      <c r="I45" s="127"/>
      <c r="J45" s="127"/>
      <c r="K45" s="135">
        <v>73</v>
      </c>
    </row>
    <row r="46" spans="5:11" x14ac:dyDescent="0.25">
      <c r="E46" s="135">
        <v>72</v>
      </c>
      <c r="F46" s="127"/>
      <c r="G46" s="127"/>
      <c r="I46" s="127"/>
      <c r="J46" s="127"/>
      <c r="K46" s="135">
        <v>72</v>
      </c>
    </row>
    <row r="47" spans="5:11" x14ac:dyDescent="0.25">
      <c r="E47" s="135">
        <v>71</v>
      </c>
      <c r="F47" s="127"/>
      <c r="G47" s="127"/>
      <c r="I47" s="127"/>
      <c r="J47" s="127"/>
      <c r="K47" s="135">
        <v>71</v>
      </c>
    </row>
    <row r="48" spans="5:11" x14ac:dyDescent="0.25">
      <c r="E48" s="135">
        <v>70</v>
      </c>
      <c r="F48" s="127"/>
      <c r="G48" s="127"/>
      <c r="I48" s="127"/>
      <c r="J48" s="127"/>
      <c r="K48" s="135">
        <v>70</v>
      </c>
    </row>
    <row r="49" spans="5:11" x14ac:dyDescent="0.25">
      <c r="E49" s="135">
        <v>69</v>
      </c>
      <c r="F49" s="127"/>
      <c r="G49" s="127"/>
      <c r="I49" s="127"/>
      <c r="J49" s="127"/>
      <c r="K49" s="135">
        <v>69</v>
      </c>
    </row>
    <row r="50" spans="5:11" x14ac:dyDescent="0.25">
      <c r="E50" s="135">
        <v>68</v>
      </c>
      <c r="F50" s="127"/>
      <c r="G50" s="127"/>
      <c r="I50" s="127"/>
      <c r="J50" s="127"/>
      <c r="K50" s="135">
        <v>68</v>
      </c>
    </row>
    <row r="51" spans="5:11" x14ac:dyDescent="0.25">
      <c r="E51" s="135">
        <v>67</v>
      </c>
      <c r="F51" s="127"/>
      <c r="G51" s="127"/>
      <c r="I51" s="127"/>
      <c r="J51" s="127"/>
      <c r="K51" s="135">
        <v>67</v>
      </c>
    </row>
    <row r="52" spans="5:11" x14ac:dyDescent="0.25">
      <c r="E52" s="135">
        <v>66</v>
      </c>
      <c r="F52" s="127"/>
      <c r="G52" s="127"/>
      <c r="I52" s="127"/>
      <c r="J52" s="127"/>
      <c r="K52" s="135">
        <v>66</v>
      </c>
    </row>
    <row r="53" spans="5:11" x14ac:dyDescent="0.25">
      <c r="E53" s="135">
        <v>65</v>
      </c>
      <c r="F53" s="127"/>
      <c r="G53" s="127"/>
      <c r="I53" s="127"/>
      <c r="J53" s="127"/>
      <c r="K53" s="135">
        <v>65</v>
      </c>
    </row>
    <row r="54" spans="5:11" x14ac:dyDescent="0.25">
      <c r="E54" s="135">
        <v>64</v>
      </c>
      <c r="F54" s="127"/>
      <c r="G54" s="127"/>
      <c r="I54" s="127"/>
      <c r="J54" s="127"/>
      <c r="K54" s="135">
        <v>64</v>
      </c>
    </row>
    <row r="55" spans="5:11" x14ac:dyDescent="0.25">
      <c r="E55" s="135">
        <v>63</v>
      </c>
      <c r="F55" s="127"/>
      <c r="G55" s="127"/>
      <c r="I55" s="127"/>
      <c r="J55" s="127"/>
      <c r="K55" s="135">
        <v>63</v>
      </c>
    </row>
    <row r="56" spans="5:11" x14ac:dyDescent="0.25">
      <c r="E56" s="135">
        <v>62</v>
      </c>
      <c r="F56" s="127"/>
      <c r="G56" s="127"/>
      <c r="I56" s="127"/>
      <c r="J56" s="127"/>
      <c r="K56" s="135">
        <v>62</v>
      </c>
    </row>
    <row r="57" spans="5:11" x14ac:dyDescent="0.25">
      <c r="E57" s="135">
        <v>61</v>
      </c>
      <c r="F57" s="127"/>
      <c r="G57" s="127"/>
      <c r="I57" s="127"/>
      <c r="J57" s="127"/>
      <c r="K57" s="135">
        <v>61</v>
      </c>
    </row>
    <row r="58" spans="5:11" x14ac:dyDescent="0.25">
      <c r="E58" s="135">
        <v>60</v>
      </c>
      <c r="F58" s="127"/>
      <c r="G58" s="127"/>
      <c r="I58" s="127"/>
      <c r="J58" s="127"/>
      <c r="K58" s="135">
        <v>60</v>
      </c>
    </row>
    <row r="59" spans="5:11" x14ac:dyDescent="0.25">
      <c r="E59" s="135">
        <v>59</v>
      </c>
      <c r="F59" s="127"/>
      <c r="G59" s="127"/>
      <c r="I59" s="127"/>
      <c r="J59" s="127"/>
      <c r="K59" s="135">
        <v>59</v>
      </c>
    </row>
    <row r="60" spans="5:11" x14ac:dyDescent="0.25">
      <c r="E60" s="135">
        <v>58</v>
      </c>
      <c r="F60" s="127"/>
      <c r="G60" s="127"/>
      <c r="I60" s="127"/>
      <c r="J60" s="127"/>
      <c r="K60" s="135">
        <v>58</v>
      </c>
    </row>
    <row r="61" spans="5:11" x14ac:dyDescent="0.25">
      <c r="E61" s="135">
        <v>57</v>
      </c>
      <c r="F61" s="127"/>
      <c r="G61" s="127"/>
      <c r="I61" s="127"/>
      <c r="J61" s="127"/>
      <c r="K61" s="135">
        <v>57</v>
      </c>
    </row>
    <row r="62" spans="5:11" x14ac:dyDescent="0.25">
      <c r="E62" s="135">
        <v>56</v>
      </c>
      <c r="F62" s="127"/>
      <c r="G62" s="127"/>
      <c r="I62" s="127"/>
      <c r="J62" s="127"/>
      <c r="K62" s="135">
        <v>56</v>
      </c>
    </row>
    <row r="63" spans="5:11" x14ac:dyDescent="0.25">
      <c r="E63" s="135">
        <v>55</v>
      </c>
      <c r="F63" s="127"/>
      <c r="G63" s="127"/>
      <c r="I63" s="127"/>
      <c r="J63" s="127"/>
      <c r="K63" s="135">
        <v>55</v>
      </c>
    </row>
    <row r="64" spans="5:11" x14ac:dyDescent="0.25">
      <c r="E64" s="135">
        <v>54</v>
      </c>
      <c r="F64" s="127"/>
      <c r="G64" s="127"/>
      <c r="I64" s="127"/>
      <c r="J64" s="127"/>
      <c r="K64" s="135">
        <v>54</v>
      </c>
    </row>
    <row r="65" spans="5:11" x14ac:dyDescent="0.25">
      <c r="E65" s="135">
        <v>53</v>
      </c>
      <c r="F65" s="127"/>
      <c r="G65" s="127"/>
      <c r="I65" s="127"/>
      <c r="J65" s="127"/>
      <c r="K65" s="135">
        <v>53</v>
      </c>
    </row>
    <row r="66" spans="5:11" x14ac:dyDescent="0.25">
      <c r="E66" s="135">
        <v>52</v>
      </c>
      <c r="F66" s="127"/>
      <c r="G66" s="127"/>
      <c r="I66" s="127"/>
      <c r="J66" s="127"/>
      <c r="K66" s="135">
        <v>52</v>
      </c>
    </row>
    <row r="67" spans="5:11" x14ac:dyDescent="0.25">
      <c r="E67" s="135">
        <v>51</v>
      </c>
      <c r="F67" s="127"/>
      <c r="G67" s="127"/>
      <c r="I67" s="127"/>
      <c r="J67" s="127"/>
      <c r="K67" s="135">
        <v>51</v>
      </c>
    </row>
    <row r="68" spans="5:11" x14ac:dyDescent="0.25">
      <c r="E68" s="135">
        <v>50</v>
      </c>
      <c r="F68" s="127"/>
      <c r="G68" s="127"/>
      <c r="I68" s="127"/>
      <c r="J68" s="127"/>
      <c r="K68" s="135">
        <v>50</v>
      </c>
    </row>
    <row r="69" spans="5:11" x14ac:dyDescent="0.25">
      <c r="E69" s="135">
        <v>49</v>
      </c>
      <c r="F69" s="127"/>
      <c r="G69" s="127"/>
      <c r="I69" s="127"/>
      <c r="J69" s="127"/>
      <c r="K69" s="135">
        <v>49</v>
      </c>
    </row>
    <row r="70" spans="5:11" x14ac:dyDescent="0.25">
      <c r="E70" s="135">
        <v>48</v>
      </c>
      <c r="F70" s="127"/>
      <c r="G70" s="127"/>
      <c r="I70" s="127"/>
      <c r="J70" s="127"/>
      <c r="K70" s="135">
        <v>48</v>
      </c>
    </row>
    <row r="71" spans="5:11" x14ac:dyDescent="0.25">
      <c r="E71" s="135">
        <v>47</v>
      </c>
      <c r="F71" s="127"/>
      <c r="G71" s="127"/>
      <c r="I71" s="127"/>
      <c r="J71" s="127"/>
      <c r="K71" s="135">
        <v>47</v>
      </c>
    </row>
    <row r="72" spans="5:11" x14ac:dyDescent="0.25">
      <c r="E72" s="135">
        <v>46</v>
      </c>
      <c r="F72" s="127"/>
      <c r="G72" s="127"/>
      <c r="I72" s="127"/>
      <c r="J72" s="127"/>
      <c r="K72" s="135">
        <v>46</v>
      </c>
    </row>
    <row r="73" spans="5:11" x14ac:dyDescent="0.25">
      <c r="E73" s="135">
        <v>45</v>
      </c>
      <c r="F73" s="127"/>
      <c r="G73" s="127"/>
      <c r="I73" s="127"/>
      <c r="J73" s="127"/>
      <c r="K73" s="135">
        <v>45</v>
      </c>
    </row>
    <row r="74" spans="5:11" x14ac:dyDescent="0.25">
      <c r="E74" s="135">
        <v>44</v>
      </c>
      <c r="F74" s="127"/>
      <c r="G74" s="127"/>
      <c r="I74" s="127"/>
      <c r="J74" s="127"/>
      <c r="K74" s="135">
        <v>44</v>
      </c>
    </row>
    <row r="75" spans="5:11" x14ac:dyDescent="0.25">
      <c r="E75" s="135">
        <v>43</v>
      </c>
      <c r="F75" s="127"/>
      <c r="G75" s="127"/>
      <c r="I75" s="127"/>
      <c r="J75" s="127"/>
      <c r="K75" s="135">
        <v>43</v>
      </c>
    </row>
    <row r="76" spans="5:11" x14ac:dyDescent="0.25">
      <c r="E76" s="135">
        <v>42</v>
      </c>
      <c r="F76" s="127"/>
      <c r="G76" s="127"/>
      <c r="I76" s="127"/>
      <c r="J76" s="127"/>
      <c r="K76" s="135">
        <v>42</v>
      </c>
    </row>
    <row r="77" spans="5:11" x14ac:dyDescent="0.25">
      <c r="E77" s="135">
        <v>41</v>
      </c>
      <c r="F77" s="127"/>
      <c r="G77" s="127"/>
      <c r="I77" s="127"/>
      <c r="J77" s="127"/>
      <c r="K77" s="135">
        <v>41</v>
      </c>
    </row>
    <row r="78" spans="5:11" x14ac:dyDescent="0.25">
      <c r="E78" s="135">
        <v>40</v>
      </c>
      <c r="F78" s="127"/>
      <c r="G78" s="127"/>
      <c r="I78" s="127"/>
      <c r="J78" s="127"/>
      <c r="K78" s="135">
        <v>40</v>
      </c>
    </row>
    <row r="79" spans="5:11" x14ac:dyDescent="0.25">
      <c r="E79" s="135">
        <v>39</v>
      </c>
      <c r="F79" s="127"/>
      <c r="G79" s="127"/>
      <c r="I79" s="127"/>
      <c r="J79" s="127"/>
      <c r="K79" s="135">
        <v>39</v>
      </c>
    </row>
    <row r="80" spans="5:11" x14ac:dyDescent="0.25">
      <c r="E80" s="135">
        <v>38</v>
      </c>
      <c r="F80" s="127"/>
      <c r="G80" s="127"/>
      <c r="I80" s="127"/>
      <c r="J80" s="127"/>
      <c r="K80" s="135">
        <v>38</v>
      </c>
    </row>
    <row r="81" spans="5:11" x14ac:dyDescent="0.25">
      <c r="E81" s="135">
        <v>37</v>
      </c>
      <c r="F81" s="127"/>
      <c r="G81" s="127"/>
      <c r="I81" s="127"/>
      <c r="J81" s="127"/>
      <c r="K81" s="135">
        <v>37</v>
      </c>
    </row>
    <row r="82" spans="5:11" x14ac:dyDescent="0.25">
      <c r="E82" s="135">
        <v>36</v>
      </c>
      <c r="F82" s="127"/>
      <c r="G82" s="127"/>
      <c r="I82" s="127"/>
      <c r="J82" s="127"/>
      <c r="K82" s="135">
        <v>36</v>
      </c>
    </row>
    <row r="83" spans="5:11" x14ac:dyDescent="0.25">
      <c r="E83" s="135">
        <v>35</v>
      </c>
      <c r="F83" s="127"/>
      <c r="G83" s="127"/>
      <c r="I83" s="127"/>
      <c r="J83" s="127"/>
      <c r="K83" s="135">
        <v>35</v>
      </c>
    </row>
    <row r="84" spans="5:11" x14ac:dyDescent="0.25">
      <c r="E84" s="135">
        <v>34</v>
      </c>
      <c r="F84" s="127"/>
      <c r="G84" s="127"/>
      <c r="I84" s="127"/>
      <c r="J84" s="127"/>
      <c r="K84" s="135">
        <v>34</v>
      </c>
    </row>
    <row r="85" spans="5:11" x14ac:dyDescent="0.25">
      <c r="E85" s="135">
        <v>33</v>
      </c>
      <c r="F85" s="127"/>
      <c r="G85" s="127"/>
      <c r="I85" s="127"/>
      <c r="J85" s="127"/>
      <c r="K85" s="135">
        <v>33</v>
      </c>
    </row>
    <row r="86" spans="5:11" x14ac:dyDescent="0.25">
      <c r="E86" s="135">
        <v>32</v>
      </c>
      <c r="F86" s="127"/>
      <c r="G86" s="127"/>
      <c r="I86" s="127"/>
      <c r="J86" s="127"/>
      <c r="K86" s="135">
        <v>32</v>
      </c>
    </row>
    <row r="87" spans="5:11" x14ac:dyDescent="0.25">
      <c r="E87" s="135">
        <v>31</v>
      </c>
      <c r="F87" s="127"/>
      <c r="G87" s="127"/>
      <c r="I87" s="127"/>
      <c r="J87" s="127"/>
      <c r="K87" s="135">
        <v>31</v>
      </c>
    </row>
    <row r="88" spans="5:11" x14ac:dyDescent="0.25">
      <c r="E88" s="135">
        <v>30</v>
      </c>
      <c r="F88" s="127"/>
      <c r="G88" s="127"/>
      <c r="I88" s="127"/>
      <c r="J88" s="127"/>
      <c r="K88" s="135">
        <v>30</v>
      </c>
    </row>
    <row r="89" spans="5:11" x14ac:dyDescent="0.25">
      <c r="E89" s="135">
        <v>29</v>
      </c>
      <c r="F89" s="127"/>
      <c r="G89" s="127"/>
      <c r="I89" s="127"/>
      <c r="J89" s="127"/>
      <c r="K89" s="135">
        <v>29</v>
      </c>
    </row>
    <row r="90" spans="5:11" x14ac:dyDescent="0.25">
      <c r="E90" s="135">
        <v>28</v>
      </c>
      <c r="F90" s="127"/>
      <c r="G90" s="127"/>
      <c r="I90" s="127"/>
      <c r="J90" s="127"/>
      <c r="K90" s="135">
        <v>28</v>
      </c>
    </row>
    <row r="91" spans="5:11" x14ac:dyDescent="0.25">
      <c r="E91" s="135">
        <v>27</v>
      </c>
      <c r="F91" s="127"/>
      <c r="G91" s="127"/>
      <c r="I91" s="127"/>
      <c r="J91" s="127"/>
      <c r="K91" s="135">
        <v>27</v>
      </c>
    </row>
    <row r="92" spans="5:11" x14ac:dyDescent="0.25">
      <c r="E92" s="135">
        <v>26</v>
      </c>
      <c r="F92" s="127"/>
      <c r="G92" s="127"/>
      <c r="I92" s="127"/>
      <c r="J92" s="127"/>
      <c r="K92" s="135">
        <v>26</v>
      </c>
    </row>
    <row r="93" spans="5:11" x14ac:dyDescent="0.25">
      <c r="E93" s="135">
        <v>25</v>
      </c>
      <c r="F93" s="127"/>
      <c r="G93" s="127"/>
      <c r="I93" s="127"/>
      <c r="J93" s="127"/>
      <c r="K93" s="135">
        <v>25</v>
      </c>
    </row>
    <row r="94" spans="5:11" x14ac:dyDescent="0.25">
      <c r="E94" s="135">
        <v>24</v>
      </c>
      <c r="F94" s="127"/>
      <c r="G94" s="127"/>
      <c r="I94" s="127"/>
      <c r="J94" s="127"/>
      <c r="K94" s="135">
        <v>24</v>
      </c>
    </row>
    <row r="95" spans="5:11" x14ac:dyDescent="0.25">
      <c r="E95" s="135">
        <v>23</v>
      </c>
      <c r="F95" s="127"/>
      <c r="G95" s="127"/>
      <c r="I95" s="127"/>
      <c r="J95" s="127"/>
      <c r="K95" s="135">
        <v>23</v>
      </c>
    </row>
    <row r="96" spans="5:11" x14ac:dyDescent="0.25">
      <c r="E96" s="135">
        <v>22</v>
      </c>
      <c r="F96" s="127"/>
      <c r="G96" s="127"/>
      <c r="I96" s="127"/>
      <c r="J96" s="127"/>
      <c r="K96" s="135">
        <v>22</v>
      </c>
    </row>
    <row r="97" spans="5:11" x14ac:dyDescent="0.25">
      <c r="E97" s="135">
        <v>21</v>
      </c>
      <c r="F97" s="127"/>
      <c r="G97" s="127"/>
      <c r="I97" s="127"/>
      <c r="J97" s="127"/>
      <c r="K97" s="135">
        <v>21</v>
      </c>
    </row>
    <row r="98" spans="5:11" x14ac:dyDescent="0.25">
      <c r="E98" s="135">
        <v>20</v>
      </c>
      <c r="F98" s="127"/>
      <c r="G98" s="127"/>
      <c r="I98" s="127"/>
      <c r="J98" s="127"/>
      <c r="K98" s="135">
        <v>20</v>
      </c>
    </row>
    <row r="99" spans="5:11" x14ac:dyDescent="0.25">
      <c r="E99" s="135">
        <v>19</v>
      </c>
      <c r="F99" s="127"/>
      <c r="G99" s="127"/>
      <c r="I99" s="127"/>
      <c r="J99" s="127"/>
      <c r="K99" s="135">
        <v>19</v>
      </c>
    </row>
    <row r="100" spans="5:11" x14ac:dyDescent="0.25">
      <c r="E100" s="135">
        <v>18</v>
      </c>
      <c r="F100" s="127"/>
      <c r="G100" s="127"/>
      <c r="I100" s="127"/>
      <c r="J100" s="127"/>
      <c r="K100" s="135">
        <v>18</v>
      </c>
    </row>
    <row r="101" spans="5:11" x14ac:dyDescent="0.25">
      <c r="E101" s="135">
        <v>17</v>
      </c>
      <c r="F101" s="127"/>
      <c r="G101" s="127"/>
      <c r="I101" s="127"/>
      <c r="J101" s="127"/>
      <c r="K101" s="135">
        <v>17</v>
      </c>
    </row>
    <row r="102" spans="5:11" x14ac:dyDescent="0.25">
      <c r="E102" s="135">
        <v>16</v>
      </c>
      <c r="F102" s="127"/>
      <c r="G102" s="127"/>
      <c r="I102" s="127"/>
      <c r="J102" s="127"/>
      <c r="K102" s="135">
        <v>16</v>
      </c>
    </row>
    <row r="103" spans="5:11" x14ac:dyDescent="0.25">
      <c r="E103" s="135">
        <v>15</v>
      </c>
      <c r="F103" s="127"/>
      <c r="G103" s="127"/>
      <c r="I103" s="127"/>
      <c r="J103" s="127"/>
      <c r="K103" s="135">
        <v>15</v>
      </c>
    </row>
    <row r="104" spans="5:11" x14ac:dyDescent="0.25">
      <c r="E104" s="135">
        <v>14</v>
      </c>
      <c r="F104" s="127"/>
      <c r="G104" s="127"/>
      <c r="I104" s="127"/>
      <c r="J104" s="127"/>
      <c r="K104" s="135">
        <v>14</v>
      </c>
    </row>
    <row r="105" spans="5:11" x14ac:dyDescent="0.25">
      <c r="E105" s="135">
        <v>13</v>
      </c>
      <c r="F105" s="127"/>
      <c r="G105" s="127"/>
      <c r="I105" s="127"/>
      <c r="J105" s="127"/>
      <c r="K105" s="135">
        <v>13</v>
      </c>
    </row>
    <row r="106" spans="5:11" x14ac:dyDescent="0.25">
      <c r="E106" s="135">
        <v>12</v>
      </c>
      <c r="F106" s="127"/>
      <c r="G106" s="127"/>
      <c r="I106" s="127"/>
      <c r="J106" s="127"/>
      <c r="K106" s="135">
        <v>12</v>
      </c>
    </row>
    <row r="107" spans="5:11" x14ac:dyDescent="0.25">
      <c r="E107" s="135">
        <v>11</v>
      </c>
      <c r="F107" s="127"/>
      <c r="G107" s="127"/>
      <c r="I107" s="127"/>
      <c r="J107" s="127"/>
      <c r="K107" s="135">
        <v>11</v>
      </c>
    </row>
    <row r="108" spans="5:11" x14ac:dyDescent="0.25">
      <c r="E108" s="135">
        <v>10</v>
      </c>
      <c r="F108" s="127"/>
      <c r="G108" s="127"/>
      <c r="I108" s="127"/>
      <c r="J108" s="127"/>
      <c r="K108" s="135">
        <v>10</v>
      </c>
    </row>
    <row r="109" spans="5:11" x14ac:dyDescent="0.25">
      <c r="E109" s="135">
        <v>9</v>
      </c>
      <c r="F109" s="127"/>
      <c r="G109" s="127"/>
      <c r="I109" s="127"/>
      <c r="J109" s="127"/>
      <c r="K109" s="135">
        <v>9</v>
      </c>
    </row>
    <row r="110" spans="5:11" x14ac:dyDescent="0.25">
      <c r="E110" s="135">
        <v>8</v>
      </c>
      <c r="F110" s="127"/>
      <c r="G110" s="127"/>
      <c r="I110" s="127"/>
      <c r="J110" s="127"/>
      <c r="K110" s="135">
        <v>8</v>
      </c>
    </row>
    <row r="111" spans="5:11" x14ac:dyDescent="0.25">
      <c r="E111" s="135">
        <v>7</v>
      </c>
      <c r="F111" s="127"/>
      <c r="G111" s="127"/>
      <c r="I111" s="127"/>
      <c r="J111" s="127"/>
      <c r="K111" s="135">
        <v>7</v>
      </c>
    </row>
    <row r="112" spans="5:11" x14ac:dyDescent="0.25">
      <c r="E112" s="135">
        <v>6</v>
      </c>
      <c r="F112" s="127"/>
      <c r="G112" s="127"/>
      <c r="I112" s="127"/>
      <c r="J112" s="127"/>
      <c r="K112" s="135">
        <v>6</v>
      </c>
    </row>
    <row r="113" spans="5:11" x14ac:dyDescent="0.25">
      <c r="E113" s="135">
        <v>5</v>
      </c>
      <c r="F113" s="127"/>
      <c r="G113" s="127"/>
      <c r="I113" s="127"/>
      <c r="J113" s="127"/>
      <c r="K113" s="135">
        <v>5</v>
      </c>
    </row>
    <row r="114" spans="5:11" x14ac:dyDescent="0.25">
      <c r="E114" s="135">
        <v>4</v>
      </c>
      <c r="F114" s="127"/>
      <c r="G114" s="127"/>
      <c r="I114" s="127"/>
      <c r="J114" s="127"/>
      <c r="K114" s="135">
        <v>4</v>
      </c>
    </row>
    <row r="115" spans="5:11" x14ac:dyDescent="0.25">
      <c r="E115" s="135">
        <v>3</v>
      </c>
      <c r="F115" s="127"/>
      <c r="G115" s="127"/>
      <c r="I115" s="127"/>
      <c r="J115" s="127"/>
      <c r="K115" s="135">
        <v>3</v>
      </c>
    </row>
    <row r="116" spans="5:11" x14ac:dyDescent="0.25">
      <c r="E116" s="135">
        <v>2</v>
      </c>
      <c r="F116" s="127"/>
      <c r="G116" s="127"/>
      <c r="I116" s="127"/>
      <c r="J116" s="127"/>
      <c r="K116" s="135">
        <v>2</v>
      </c>
    </row>
    <row r="117" spans="5:11" x14ac:dyDescent="0.25">
      <c r="E117" s="135">
        <v>1</v>
      </c>
      <c r="F117" s="127"/>
      <c r="G117" s="127"/>
      <c r="I117" s="127"/>
      <c r="J117" s="127"/>
      <c r="K117" s="135">
        <v>1</v>
      </c>
    </row>
    <row r="118" spans="5:11" x14ac:dyDescent="0.25">
      <c r="F118" s="121">
        <v>1</v>
      </c>
      <c r="G118" s="121">
        <v>2</v>
      </c>
      <c r="I118" s="121">
        <v>1</v>
      </c>
      <c r="J118" s="121">
        <v>2</v>
      </c>
    </row>
    <row r="119" spans="5:11" x14ac:dyDescent="0.25">
      <c r="F119" s="120" t="s">
        <v>35</v>
      </c>
      <c r="G119" s="120"/>
      <c r="H119" s="120"/>
      <c r="I119" s="120" t="s">
        <v>35</v>
      </c>
    </row>
    <row r="120" spans="5:11" x14ac:dyDescent="0.25">
      <c r="F120" s="160" t="s">
        <v>43</v>
      </c>
      <c r="G120" s="119"/>
      <c r="H120" s="119"/>
      <c r="I120" s="120" t="s">
        <v>34</v>
      </c>
    </row>
  </sheetData>
  <mergeCells count="4">
    <mergeCell ref="D8:D9"/>
    <mergeCell ref="C9:C10"/>
    <mergeCell ref="A14:B14"/>
    <mergeCell ref="F14:P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4" width="3.7109375" customWidth="1"/>
    <col min="15" max="15" width="4.42578125" style="86" customWidth="1"/>
    <col min="16" max="24" width="3.7109375" style="86" customWidth="1"/>
  </cols>
  <sheetData>
    <row r="1" spans="1:20" hidden="1" x14ac:dyDescent="0.25">
      <c r="A1" s="85" t="str">
        <f>B7</f>
        <v>años</v>
      </c>
      <c r="B1" s="85" t="s">
        <v>23</v>
      </c>
      <c r="C1" s="85" t="s">
        <v>24</v>
      </c>
      <c r="D1" s="85" t="s">
        <v>25</v>
      </c>
      <c r="E1" s="85"/>
      <c r="F1" s="85"/>
      <c r="O1"/>
      <c r="P1"/>
      <c r="Q1"/>
      <c r="R1"/>
      <c r="S1"/>
      <c r="T1"/>
    </row>
    <row r="2" spans="1:20" hidden="1" x14ac:dyDescent="0.25">
      <c r="A2" s="85" t="s">
        <v>26</v>
      </c>
      <c r="B2" s="85" t="s">
        <v>27</v>
      </c>
      <c r="C2" s="85" t="s">
        <v>28</v>
      </c>
      <c r="D2" s="85" t="s">
        <v>29</v>
      </c>
      <c r="E2" s="85" t="str">
        <f>CONCATENATE(B2," ",B5," ",C2," ",B11," ",B7)</f>
        <v>puede representarse llegando los 45 pacientes, a los 2 años</v>
      </c>
      <c r="F2" s="85"/>
      <c r="G2" s="87" t="str">
        <f>CONCATENATE(A2," ",E2,D2)</f>
        <v>NO puede representarse llegando los 45 pacientes, a los 2 años, pues habría que recortar o ampliar los tiempos respectivos de uno o más pacientes "libres de evento" o "con evento"</v>
      </c>
      <c r="O2"/>
      <c r="P2"/>
      <c r="Q2"/>
      <c r="R2"/>
      <c r="S2"/>
      <c r="T2"/>
    </row>
    <row r="3" spans="1:20" hidden="1" x14ac:dyDescent="0.25">
      <c r="A3" s="88"/>
      <c r="C3" s="88"/>
      <c r="D3" s="88"/>
      <c r="E3" s="88"/>
      <c r="F3" s="88"/>
      <c r="G3" s="88"/>
      <c r="H3" s="88"/>
      <c r="I3" s="88"/>
      <c r="J3" s="88"/>
      <c r="K3" s="89"/>
      <c r="O3"/>
      <c r="P3"/>
      <c r="Q3"/>
      <c r="R3"/>
      <c r="S3"/>
      <c r="T3"/>
    </row>
    <row r="4" spans="1:20" ht="24" customHeight="1" x14ac:dyDescent="0.25">
      <c r="A4" s="90" t="s">
        <v>30</v>
      </c>
      <c r="D4" s="88"/>
      <c r="E4" s="88"/>
      <c r="F4" s="88"/>
      <c r="G4" s="88"/>
      <c r="H4" s="142" t="s">
        <v>37</v>
      </c>
      <c r="I4" s="88"/>
      <c r="J4" s="88"/>
      <c r="K4" s="89"/>
      <c r="O4"/>
      <c r="P4"/>
      <c r="Q4"/>
      <c r="R4"/>
      <c r="S4"/>
      <c r="T4"/>
    </row>
    <row r="5" spans="1:20" x14ac:dyDescent="0.25">
      <c r="A5" s="91" t="s">
        <v>31</v>
      </c>
      <c r="B5" s="92">
        <f>E5+D5+C5</f>
        <v>45</v>
      </c>
      <c r="C5" s="93">
        <v>3</v>
      </c>
      <c r="D5" s="94">
        <v>1</v>
      </c>
      <c r="E5" s="95">
        <v>41</v>
      </c>
      <c r="G5" s="88"/>
      <c r="H5" s="141" t="s">
        <v>38</v>
      </c>
      <c r="I5" s="88"/>
      <c r="J5" s="88"/>
      <c r="K5" s="88"/>
      <c r="O5"/>
      <c r="P5"/>
      <c r="Q5"/>
      <c r="R5"/>
      <c r="S5"/>
      <c r="T5"/>
    </row>
    <row r="6" spans="1:20" ht="8.25" customHeight="1" x14ac:dyDescent="0.25">
      <c r="A6" s="88"/>
      <c r="C6" s="96"/>
      <c r="D6" s="97"/>
      <c r="E6" s="98"/>
      <c r="F6" s="88"/>
      <c r="G6" s="88"/>
      <c r="H6" s="88"/>
      <c r="I6" s="88"/>
      <c r="J6" s="88"/>
      <c r="K6" s="88"/>
      <c r="O6"/>
      <c r="P6"/>
      <c r="Q6"/>
      <c r="R6"/>
      <c r="S6"/>
      <c r="T6"/>
    </row>
    <row r="7" spans="1:20" ht="39.75" customHeight="1" x14ac:dyDescent="0.25">
      <c r="A7" s="2"/>
      <c r="B7" s="99" t="s">
        <v>11</v>
      </c>
      <c r="C7" s="100" t="str">
        <f>CONCATENATE(A1," ",B1," ",B5," ",C1)</f>
        <v>años de los 45 del grupo Interv</v>
      </c>
      <c r="D7" s="100" t="str">
        <f>CONCATENATE(A1," ",B1," ",B5," ",D1)</f>
        <v>años de los 45 del grupo Contr</v>
      </c>
      <c r="E7" s="88"/>
      <c r="F7" s="88"/>
      <c r="G7" s="88"/>
      <c r="H7" s="88"/>
      <c r="I7" s="88"/>
      <c r="J7" s="88"/>
      <c r="K7" s="88"/>
      <c r="O7"/>
      <c r="P7"/>
      <c r="Q7"/>
      <c r="R7"/>
      <c r="S7"/>
      <c r="T7"/>
    </row>
    <row r="8" spans="1:20" ht="26.25" x14ac:dyDescent="0.25">
      <c r="A8" s="101" t="s">
        <v>13</v>
      </c>
      <c r="B8" s="102">
        <v>6.2683544303797481E-2</v>
      </c>
      <c r="C8" s="103">
        <f>B8*B5</f>
        <v>2.8207594936708866</v>
      </c>
      <c r="D8" s="156">
        <f>(B8+B9)*B5</f>
        <v>3.9315189873417724</v>
      </c>
      <c r="E8" s="104"/>
      <c r="F8" s="104"/>
      <c r="G8" s="105"/>
      <c r="H8" s="88"/>
      <c r="I8" s="88"/>
      <c r="J8" s="88"/>
      <c r="K8" s="88"/>
      <c r="O8"/>
      <c r="P8"/>
      <c r="Q8"/>
      <c r="R8"/>
      <c r="S8"/>
      <c r="T8"/>
    </row>
    <row r="9" spans="1:20" ht="26.25" x14ac:dyDescent="0.25">
      <c r="A9" s="106" t="s">
        <v>15</v>
      </c>
      <c r="B9" s="107">
        <v>2.4683544303797461E-2</v>
      </c>
      <c r="C9" s="157">
        <f>(B10+B9)*B5</f>
        <v>87.179240506329108</v>
      </c>
      <c r="D9" s="156"/>
      <c r="E9" s="97"/>
      <c r="F9" s="108"/>
      <c r="G9" s="105"/>
      <c r="H9" s="88"/>
      <c r="I9" s="88"/>
      <c r="J9" s="88"/>
      <c r="K9" s="88"/>
      <c r="O9"/>
      <c r="P9"/>
      <c r="Q9"/>
      <c r="R9"/>
      <c r="S9"/>
      <c r="T9"/>
    </row>
    <row r="10" spans="1:20" ht="26.25" x14ac:dyDescent="0.25">
      <c r="A10" s="109" t="s">
        <v>14</v>
      </c>
      <c r="B10" s="110">
        <v>1.912632911392405</v>
      </c>
      <c r="C10" s="157"/>
      <c r="D10" s="111">
        <f>B10*B5</f>
        <v>86.068481012658225</v>
      </c>
      <c r="E10" s="96"/>
      <c r="F10" s="108"/>
      <c r="G10" s="112"/>
      <c r="H10" s="88"/>
      <c r="I10" s="88"/>
      <c r="J10" s="88"/>
      <c r="K10" s="88"/>
      <c r="O10"/>
      <c r="P10"/>
      <c r="Q10"/>
      <c r="R10"/>
      <c r="S10"/>
      <c r="T10"/>
    </row>
    <row r="11" spans="1:20" x14ac:dyDescent="0.25">
      <c r="A11" s="5"/>
      <c r="B11" s="113">
        <v>2</v>
      </c>
      <c r="C11" s="114">
        <f>C8+C9</f>
        <v>90</v>
      </c>
      <c r="D11" s="114">
        <f>D8+D10</f>
        <v>90</v>
      </c>
      <c r="E11" s="115"/>
      <c r="F11" s="115"/>
      <c r="G11" s="115"/>
      <c r="H11" s="88"/>
      <c r="I11" s="88"/>
      <c r="J11" s="88"/>
      <c r="K11" s="88"/>
      <c r="O11"/>
      <c r="P11"/>
      <c r="Q11"/>
      <c r="R11"/>
      <c r="S11"/>
      <c r="T11"/>
    </row>
    <row r="12" spans="1:20" ht="9" customHeight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O12"/>
      <c r="P12"/>
      <c r="Q12"/>
      <c r="R12"/>
      <c r="S12"/>
      <c r="T12"/>
    </row>
    <row r="13" spans="1:20" x14ac:dyDescent="0.25">
      <c r="A13" s="88"/>
      <c r="B13" s="88"/>
      <c r="C13" s="83">
        <f>(E5+D5)*B11</f>
        <v>84</v>
      </c>
      <c r="D13" s="83">
        <f>E5*B11</f>
        <v>82</v>
      </c>
      <c r="E13" s="88"/>
      <c r="F13" s="116" t="s">
        <v>32</v>
      </c>
      <c r="G13" s="88"/>
      <c r="H13" s="88"/>
      <c r="I13" s="88"/>
      <c r="J13" s="88"/>
      <c r="K13" s="88"/>
      <c r="O13"/>
      <c r="P13"/>
      <c r="Q13"/>
      <c r="R13"/>
      <c r="S13"/>
      <c r="T13"/>
    </row>
    <row r="14" spans="1:20" ht="36" customHeight="1" x14ac:dyDescent="0.25">
      <c r="A14" s="158" t="s">
        <v>33</v>
      </c>
      <c r="B14" s="158"/>
      <c r="C14" s="117">
        <f>C9-C13</f>
        <v>3.1792405063291085</v>
      </c>
      <c r="D14" s="117">
        <f>D10-D13</f>
        <v>4.0684810126582249</v>
      </c>
      <c r="F14" s="159" t="str">
        <f>IF((AND(((B9+B10)/B11)&gt;((D5+E5)/B5),(B10/B11)&gt;(E5/B5))),E2,G2)</f>
        <v>puede representarse llegando los 45 pacientes, a los 2 años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</row>
    <row r="15" spans="1:20" ht="18.75" customHeight="1" x14ac:dyDescent="0.25">
      <c r="A15" s="118"/>
      <c r="B15" s="118"/>
      <c r="C15" s="118"/>
      <c r="D15" s="118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ht="17.25" customHeight="1" x14ac:dyDescent="0.25">
      <c r="A16" s="84" t="s">
        <v>41</v>
      </c>
      <c r="F16" s="160" t="s">
        <v>43</v>
      </c>
      <c r="G16" s="119"/>
      <c r="H16" s="119"/>
      <c r="I16" s="120" t="s">
        <v>34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4" ht="15.75" thickBot="1" x14ac:dyDescent="0.3">
      <c r="A17" s="88" t="s">
        <v>42</v>
      </c>
      <c r="F17" s="120" t="s">
        <v>35</v>
      </c>
      <c r="G17" s="120"/>
      <c r="I17" s="120" t="s">
        <v>35</v>
      </c>
      <c r="K17" s="86"/>
      <c r="L17" s="119"/>
      <c r="M17" s="119"/>
      <c r="N17" s="119"/>
      <c r="O17" s="119"/>
      <c r="P17" s="119"/>
      <c r="Q17" s="119"/>
    </row>
    <row r="18" spans="1:24" x14ac:dyDescent="0.25">
      <c r="A18" s="88" t="s">
        <v>22</v>
      </c>
      <c r="E18" s="138"/>
      <c r="F18" s="139">
        <v>1</v>
      </c>
      <c r="G18" s="139">
        <v>2</v>
      </c>
      <c r="H18" s="123"/>
      <c r="I18" s="139">
        <v>1</v>
      </c>
      <c r="J18" s="139">
        <v>2</v>
      </c>
      <c r="K18" s="140"/>
      <c r="L18" s="119"/>
      <c r="M18" s="119"/>
      <c r="N18" s="119"/>
      <c r="O18" s="119"/>
      <c r="P18" s="119"/>
      <c r="Q18" s="119"/>
    </row>
    <row r="19" spans="1:24" x14ac:dyDescent="0.25">
      <c r="D19" s="122" t="s">
        <v>36</v>
      </c>
      <c r="E19" s="126">
        <v>45</v>
      </c>
      <c r="F19" s="127"/>
      <c r="G19" s="128"/>
      <c r="H19" s="86"/>
      <c r="I19" s="127"/>
      <c r="J19" s="128"/>
      <c r="K19" s="145">
        <v>45</v>
      </c>
      <c r="L19" s="119"/>
      <c r="M19" s="119"/>
      <c r="N19" s="119"/>
      <c r="O19" s="119"/>
      <c r="P19" s="119"/>
      <c r="Q19" s="119"/>
      <c r="R19" s="125"/>
      <c r="S19" s="125"/>
      <c r="T19" s="125"/>
      <c r="U19" s="125"/>
      <c r="V19" s="125"/>
      <c r="W19" s="125"/>
      <c r="X19" s="125"/>
    </row>
    <row r="20" spans="1:24" x14ac:dyDescent="0.25">
      <c r="D20" s="122"/>
      <c r="E20" s="126">
        <v>44</v>
      </c>
      <c r="F20" s="127"/>
      <c r="G20" s="128"/>
      <c r="H20" s="86"/>
      <c r="I20" s="127"/>
      <c r="J20" s="128"/>
      <c r="K20" s="145">
        <v>44</v>
      </c>
      <c r="L20" s="119"/>
      <c r="M20" s="119"/>
      <c r="N20" s="119"/>
      <c r="O20" s="119"/>
      <c r="P20" s="119"/>
      <c r="Q20" s="119"/>
      <c r="R20" s="125"/>
      <c r="S20" s="125"/>
      <c r="T20" s="125"/>
      <c r="U20" s="125"/>
      <c r="V20" s="125"/>
      <c r="W20" s="125"/>
      <c r="X20" s="125"/>
    </row>
    <row r="21" spans="1:24" x14ac:dyDescent="0.25">
      <c r="E21" s="126">
        <v>43</v>
      </c>
      <c r="F21" s="127"/>
      <c r="G21" s="128"/>
      <c r="H21" s="86"/>
      <c r="I21" s="127"/>
      <c r="J21" s="128"/>
      <c r="K21" s="145">
        <v>43</v>
      </c>
      <c r="L21" s="119"/>
      <c r="M21" s="119"/>
      <c r="N21" s="119"/>
      <c r="O21" s="119"/>
      <c r="P21" s="119"/>
      <c r="Q21" s="119"/>
      <c r="R21" s="125"/>
      <c r="S21" s="125"/>
      <c r="T21" s="125"/>
      <c r="U21" s="125"/>
      <c r="V21" s="125"/>
      <c r="W21" s="125"/>
      <c r="X21" s="125"/>
    </row>
    <row r="22" spans="1:24" ht="16.5" thickBot="1" x14ac:dyDescent="0.3">
      <c r="E22" s="130">
        <v>42</v>
      </c>
      <c r="F22" s="131"/>
      <c r="G22" s="131"/>
      <c r="H22" s="144"/>
      <c r="I22" s="132"/>
      <c r="J22" s="133"/>
      <c r="K22" s="146">
        <v>42</v>
      </c>
      <c r="L22" s="119"/>
      <c r="M22" s="119"/>
      <c r="N22" s="119"/>
      <c r="O22" s="119"/>
      <c r="P22" s="119"/>
      <c r="Q22" s="119"/>
      <c r="R22" s="125"/>
      <c r="S22" s="125"/>
      <c r="T22" s="125"/>
      <c r="U22" s="125"/>
      <c r="V22" s="125"/>
      <c r="W22" s="125"/>
      <c r="X22" s="125"/>
    </row>
    <row r="23" spans="1:24" x14ac:dyDescent="0.25">
      <c r="E23" s="135">
        <v>41</v>
      </c>
      <c r="F23" s="136"/>
      <c r="G23" s="136"/>
      <c r="H23" s="86"/>
      <c r="I23" s="136"/>
      <c r="J23" s="136"/>
      <c r="K23" s="135">
        <v>41</v>
      </c>
      <c r="L23" s="119"/>
      <c r="M23" s="119"/>
      <c r="N23" s="119"/>
      <c r="O23" s="119"/>
      <c r="P23" s="119"/>
      <c r="Q23" s="119"/>
      <c r="R23" s="125"/>
      <c r="S23" s="125"/>
      <c r="T23" s="125"/>
      <c r="U23" s="125"/>
      <c r="V23" s="125"/>
      <c r="W23" s="125"/>
      <c r="X23" s="125"/>
    </row>
    <row r="24" spans="1:24" x14ac:dyDescent="0.25">
      <c r="E24" s="135">
        <v>40</v>
      </c>
      <c r="F24" s="127"/>
      <c r="G24" s="127"/>
      <c r="H24" s="86"/>
      <c r="I24" s="127"/>
      <c r="J24" s="127"/>
      <c r="K24" s="135">
        <v>40</v>
      </c>
      <c r="L24" s="119"/>
      <c r="M24" s="119"/>
      <c r="N24" s="119"/>
      <c r="O24" s="119"/>
      <c r="P24" s="119"/>
      <c r="Q24" s="119"/>
      <c r="R24" s="125"/>
      <c r="S24" s="125"/>
      <c r="T24" s="125"/>
      <c r="U24" s="125"/>
      <c r="V24" s="125"/>
      <c r="W24" s="125"/>
      <c r="X24" s="125"/>
    </row>
    <row r="25" spans="1:24" x14ac:dyDescent="0.25">
      <c r="E25" s="135">
        <v>39</v>
      </c>
      <c r="F25" s="127"/>
      <c r="G25" s="127"/>
      <c r="H25" s="86"/>
      <c r="I25" s="127"/>
      <c r="J25" s="127"/>
      <c r="K25" s="135">
        <v>39</v>
      </c>
      <c r="L25" s="119"/>
      <c r="M25" s="119"/>
      <c r="N25" s="119"/>
      <c r="O25" s="119"/>
      <c r="P25" s="119"/>
      <c r="Q25" s="119"/>
      <c r="R25" s="125"/>
      <c r="S25" s="125"/>
      <c r="T25" s="125"/>
      <c r="U25" s="125"/>
      <c r="V25" s="125"/>
      <c r="W25" s="125"/>
      <c r="X25" s="125"/>
    </row>
    <row r="26" spans="1:24" x14ac:dyDescent="0.25">
      <c r="E26" s="135">
        <v>38</v>
      </c>
      <c r="F26" s="127"/>
      <c r="G26" s="127"/>
      <c r="H26" s="86"/>
      <c r="I26" s="127"/>
      <c r="J26" s="127"/>
      <c r="K26" s="135">
        <v>38</v>
      </c>
      <c r="L26" s="119"/>
      <c r="M26" s="119"/>
      <c r="N26" s="119"/>
      <c r="O26" s="119"/>
      <c r="P26" s="119"/>
      <c r="Q26" s="119"/>
      <c r="R26" s="125"/>
      <c r="S26" s="125"/>
      <c r="T26" s="125"/>
      <c r="U26" s="125"/>
      <c r="V26" s="125"/>
      <c r="W26" s="125"/>
      <c r="X26" s="125"/>
    </row>
    <row r="27" spans="1:24" x14ac:dyDescent="0.25">
      <c r="E27" s="135">
        <v>37</v>
      </c>
      <c r="F27" s="127"/>
      <c r="G27" s="127"/>
      <c r="H27" s="137"/>
      <c r="I27" s="127"/>
      <c r="J27" s="127"/>
      <c r="K27" s="135">
        <v>37</v>
      </c>
      <c r="L27" s="119"/>
      <c r="M27" s="119"/>
      <c r="N27" s="119"/>
      <c r="O27" s="119"/>
      <c r="P27" s="119"/>
      <c r="Q27" s="119"/>
      <c r="R27" s="125"/>
      <c r="S27" s="125"/>
      <c r="T27" s="125"/>
      <c r="U27" s="125"/>
      <c r="V27" s="125"/>
      <c r="W27" s="125"/>
      <c r="X27" s="125"/>
    </row>
    <row r="28" spans="1:24" x14ac:dyDescent="0.25">
      <c r="E28" s="135">
        <v>36</v>
      </c>
      <c r="F28" s="127"/>
      <c r="G28" s="127"/>
      <c r="H28" s="137"/>
      <c r="I28" s="127"/>
      <c r="J28" s="127"/>
      <c r="K28" s="135">
        <v>36</v>
      </c>
      <c r="L28" s="119"/>
      <c r="M28" s="119"/>
      <c r="N28" s="119"/>
      <c r="O28" s="119"/>
      <c r="P28" s="119"/>
      <c r="Q28" s="119"/>
      <c r="R28" s="125"/>
      <c r="S28" s="125"/>
      <c r="T28" s="125"/>
      <c r="U28" s="125"/>
      <c r="V28" s="125"/>
      <c r="W28" s="125"/>
      <c r="X28" s="125"/>
    </row>
    <row r="29" spans="1:24" x14ac:dyDescent="0.25">
      <c r="E29" s="135">
        <v>35</v>
      </c>
      <c r="F29" s="127"/>
      <c r="G29" s="127"/>
      <c r="I29" s="127"/>
      <c r="J29" s="127"/>
      <c r="K29" s="135">
        <v>35</v>
      </c>
      <c r="L29" s="119"/>
      <c r="M29" s="119"/>
      <c r="N29" s="119"/>
      <c r="O29" s="119"/>
      <c r="P29" s="119"/>
      <c r="Q29" s="119"/>
    </row>
    <row r="30" spans="1:24" x14ac:dyDescent="0.25">
      <c r="E30" s="135">
        <v>34</v>
      </c>
      <c r="F30" s="127"/>
      <c r="G30" s="127"/>
      <c r="I30" s="127"/>
      <c r="J30" s="127"/>
      <c r="K30" s="135">
        <v>34</v>
      </c>
      <c r="L30" s="119"/>
      <c r="M30" s="119"/>
      <c r="N30" s="119"/>
      <c r="O30" s="119"/>
      <c r="P30" s="119"/>
      <c r="Q30" s="119"/>
    </row>
    <row r="31" spans="1:24" x14ac:dyDescent="0.25">
      <c r="E31" s="135">
        <v>33</v>
      </c>
      <c r="F31" s="127"/>
      <c r="G31" s="127"/>
      <c r="I31" s="127"/>
      <c r="J31" s="127"/>
      <c r="K31" s="135">
        <v>33</v>
      </c>
      <c r="L31" s="119"/>
      <c r="M31" s="119"/>
      <c r="N31" s="119"/>
      <c r="O31" s="119"/>
      <c r="P31" s="119"/>
      <c r="Q31" s="119"/>
    </row>
    <row r="32" spans="1:24" x14ac:dyDescent="0.25">
      <c r="E32" s="135">
        <v>32</v>
      </c>
      <c r="F32" s="127"/>
      <c r="G32" s="127"/>
      <c r="I32" s="127"/>
      <c r="J32" s="127"/>
      <c r="K32" s="135">
        <v>32</v>
      </c>
      <c r="L32" s="119"/>
      <c r="M32" s="119"/>
      <c r="N32" s="119"/>
      <c r="O32" s="119"/>
      <c r="P32" s="119"/>
      <c r="Q32" s="119"/>
    </row>
    <row r="33" spans="5:17" x14ac:dyDescent="0.25">
      <c r="E33" s="135">
        <v>31</v>
      </c>
      <c r="F33" s="127"/>
      <c r="G33" s="127"/>
      <c r="I33" s="127"/>
      <c r="J33" s="127"/>
      <c r="K33" s="135">
        <v>31</v>
      </c>
      <c r="L33" s="119"/>
      <c r="M33" s="119"/>
      <c r="N33" s="119"/>
      <c r="O33" s="119"/>
      <c r="P33" s="119"/>
      <c r="Q33" s="119"/>
    </row>
    <row r="34" spans="5:17" x14ac:dyDescent="0.25">
      <c r="E34" s="135">
        <v>30</v>
      </c>
      <c r="F34" s="127"/>
      <c r="G34" s="127"/>
      <c r="I34" s="127"/>
      <c r="J34" s="127"/>
      <c r="K34" s="135">
        <v>30</v>
      </c>
      <c r="L34" s="119"/>
      <c r="M34" s="119"/>
      <c r="N34" s="119"/>
      <c r="O34" s="119"/>
      <c r="P34" s="119"/>
      <c r="Q34" s="119"/>
    </row>
    <row r="35" spans="5:17" x14ac:dyDescent="0.25">
      <c r="E35" s="135">
        <v>29</v>
      </c>
      <c r="F35" s="127"/>
      <c r="G35" s="127"/>
      <c r="I35" s="127"/>
      <c r="J35" s="127"/>
      <c r="K35" s="135">
        <v>29</v>
      </c>
      <c r="L35" s="119"/>
      <c r="M35" s="119"/>
      <c r="N35" s="119"/>
      <c r="O35" s="119"/>
      <c r="P35" s="119"/>
      <c r="Q35" s="119"/>
    </row>
    <row r="36" spans="5:17" x14ac:dyDescent="0.25">
      <c r="E36" s="135">
        <v>28</v>
      </c>
      <c r="F36" s="127"/>
      <c r="G36" s="127"/>
      <c r="I36" s="127"/>
      <c r="J36" s="127"/>
      <c r="K36" s="135">
        <v>28</v>
      </c>
      <c r="L36" s="119"/>
      <c r="M36" s="119"/>
      <c r="N36" s="119"/>
      <c r="O36" s="119"/>
      <c r="P36" s="119"/>
      <c r="Q36" s="119"/>
    </row>
    <row r="37" spans="5:17" x14ac:dyDescent="0.25">
      <c r="E37" s="135">
        <v>27</v>
      </c>
      <c r="F37" s="127"/>
      <c r="G37" s="127"/>
      <c r="I37" s="127"/>
      <c r="J37" s="127"/>
      <c r="K37" s="135">
        <v>27</v>
      </c>
      <c r="L37" s="119"/>
      <c r="M37" s="119"/>
      <c r="N37" s="119"/>
      <c r="O37" s="119"/>
      <c r="P37" s="119"/>
      <c r="Q37" s="119"/>
    </row>
    <row r="38" spans="5:17" x14ac:dyDescent="0.25">
      <c r="E38" s="135">
        <v>26</v>
      </c>
      <c r="F38" s="127"/>
      <c r="G38" s="127"/>
      <c r="I38" s="127"/>
      <c r="J38" s="127"/>
      <c r="K38" s="135">
        <v>26</v>
      </c>
      <c r="L38" s="119"/>
      <c r="M38" s="119"/>
      <c r="N38" s="119"/>
      <c r="O38" s="119"/>
      <c r="P38" s="119"/>
      <c r="Q38" s="119"/>
    </row>
    <row r="39" spans="5:17" x14ac:dyDescent="0.25">
      <c r="E39" s="135">
        <v>25</v>
      </c>
      <c r="F39" s="127"/>
      <c r="G39" s="127"/>
      <c r="I39" s="127"/>
      <c r="J39" s="127"/>
      <c r="K39" s="135">
        <v>25</v>
      </c>
      <c r="L39" s="119"/>
      <c r="M39" s="119"/>
      <c r="N39" s="119"/>
      <c r="O39" s="119"/>
      <c r="P39" s="119"/>
      <c r="Q39" s="119"/>
    </row>
    <row r="40" spans="5:17" x14ac:dyDescent="0.25">
      <c r="E40" s="135">
        <v>24</v>
      </c>
      <c r="F40" s="127"/>
      <c r="G40" s="127"/>
      <c r="I40" s="127"/>
      <c r="J40" s="127"/>
      <c r="K40" s="135">
        <v>24</v>
      </c>
      <c r="L40" s="119"/>
      <c r="M40" s="119"/>
      <c r="N40" s="119"/>
      <c r="O40" s="119"/>
      <c r="P40" s="119"/>
      <c r="Q40" s="119"/>
    </row>
    <row r="41" spans="5:17" x14ac:dyDescent="0.25">
      <c r="E41" s="135">
        <v>23</v>
      </c>
      <c r="F41" s="127"/>
      <c r="G41" s="127"/>
      <c r="I41" s="127"/>
      <c r="J41" s="127"/>
      <c r="K41" s="135">
        <v>23</v>
      </c>
      <c r="L41" s="119"/>
      <c r="M41" s="119"/>
      <c r="N41" s="119"/>
      <c r="O41" s="119"/>
      <c r="P41" s="119"/>
      <c r="Q41" s="119"/>
    </row>
    <row r="42" spans="5:17" x14ac:dyDescent="0.25">
      <c r="E42" s="135">
        <v>22</v>
      </c>
      <c r="F42" s="127"/>
      <c r="G42" s="127"/>
      <c r="I42" s="127"/>
      <c r="J42" s="127"/>
      <c r="K42" s="135">
        <v>22</v>
      </c>
      <c r="L42" s="119"/>
      <c r="M42" s="119"/>
      <c r="N42" s="119"/>
      <c r="O42" s="119"/>
      <c r="P42" s="119"/>
      <c r="Q42" s="119"/>
    </row>
    <row r="43" spans="5:17" x14ac:dyDescent="0.25">
      <c r="E43" s="135">
        <v>21</v>
      </c>
      <c r="F43" s="127"/>
      <c r="G43" s="127"/>
      <c r="I43" s="127"/>
      <c r="J43" s="127"/>
      <c r="K43" s="135">
        <v>21</v>
      </c>
      <c r="L43" s="119"/>
      <c r="M43" s="119"/>
      <c r="N43" s="119"/>
      <c r="O43" s="119"/>
      <c r="P43" s="119"/>
      <c r="Q43" s="119"/>
    </row>
    <row r="44" spans="5:17" x14ac:dyDescent="0.25">
      <c r="E44" s="135">
        <v>20</v>
      </c>
      <c r="F44" s="127"/>
      <c r="G44" s="127"/>
      <c r="I44" s="127"/>
      <c r="J44" s="127"/>
      <c r="K44" s="135">
        <v>20</v>
      </c>
      <c r="L44" s="119"/>
      <c r="M44" s="119"/>
      <c r="N44" s="119"/>
      <c r="O44" s="119"/>
      <c r="P44" s="119"/>
      <c r="Q44" s="119"/>
    </row>
    <row r="45" spans="5:17" x14ac:dyDescent="0.25">
      <c r="E45" s="135">
        <v>19</v>
      </c>
      <c r="F45" s="127"/>
      <c r="G45" s="127"/>
      <c r="I45" s="127"/>
      <c r="J45" s="127"/>
      <c r="K45" s="135">
        <v>19</v>
      </c>
      <c r="L45" s="119"/>
      <c r="M45" s="119"/>
      <c r="N45" s="119"/>
      <c r="O45" s="119"/>
      <c r="P45" s="119"/>
      <c r="Q45" s="119"/>
    </row>
    <row r="46" spans="5:17" x14ac:dyDescent="0.25">
      <c r="E46" s="135">
        <v>18</v>
      </c>
      <c r="F46" s="127"/>
      <c r="G46" s="127"/>
      <c r="I46" s="127"/>
      <c r="J46" s="127"/>
      <c r="K46" s="135">
        <v>18</v>
      </c>
      <c r="L46" s="119"/>
      <c r="M46" s="119"/>
      <c r="N46" s="119"/>
      <c r="O46" s="119"/>
      <c r="P46" s="119"/>
      <c r="Q46" s="119"/>
    </row>
    <row r="47" spans="5:17" x14ac:dyDescent="0.25">
      <c r="E47" s="135">
        <v>17</v>
      </c>
      <c r="F47" s="127"/>
      <c r="G47" s="127"/>
      <c r="I47" s="127"/>
      <c r="J47" s="127"/>
      <c r="K47" s="135">
        <v>17</v>
      </c>
      <c r="L47" s="119"/>
      <c r="M47" s="119"/>
      <c r="N47" s="119"/>
      <c r="O47" s="119"/>
      <c r="P47" s="119"/>
      <c r="Q47" s="119"/>
    </row>
    <row r="48" spans="5:17" x14ac:dyDescent="0.25">
      <c r="E48" s="135">
        <v>16</v>
      </c>
      <c r="F48" s="127"/>
      <c r="G48" s="127"/>
      <c r="I48" s="127"/>
      <c r="J48" s="127"/>
      <c r="K48" s="135">
        <v>16</v>
      </c>
      <c r="L48" s="119"/>
      <c r="M48" s="119"/>
      <c r="N48" s="119"/>
      <c r="O48" s="119"/>
      <c r="P48" s="119"/>
      <c r="Q48" s="119"/>
    </row>
    <row r="49" spans="5:17" x14ac:dyDescent="0.25">
      <c r="E49" s="135">
        <v>15</v>
      </c>
      <c r="F49" s="127"/>
      <c r="G49" s="127"/>
      <c r="I49" s="127"/>
      <c r="J49" s="127"/>
      <c r="K49" s="135">
        <v>15</v>
      </c>
      <c r="L49" s="119"/>
      <c r="M49" s="119"/>
      <c r="N49" s="119"/>
      <c r="O49" s="119"/>
      <c r="P49" s="119"/>
      <c r="Q49" s="119"/>
    </row>
    <row r="50" spans="5:17" x14ac:dyDescent="0.25">
      <c r="E50" s="135">
        <v>14</v>
      </c>
      <c r="F50" s="127"/>
      <c r="G50" s="127"/>
      <c r="I50" s="127"/>
      <c r="J50" s="127"/>
      <c r="K50" s="135">
        <v>14</v>
      </c>
      <c r="L50" s="119"/>
      <c r="M50" s="119"/>
      <c r="N50" s="119"/>
      <c r="O50" s="119"/>
      <c r="P50" s="119"/>
      <c r="Q50" s="119"/>
    </row>
    <row r="51" spans="5:17" x14ac:dyDescent="0.25">
      <c r="E51" s="135">
        <v>13</v>
      </c>
      <c r="F51" s="127"/>
      <c r="G51" s="127"/>
      <c r="I51" s="127"/>
      <c r="J51" s="127"/>
      <c r="K51" s="135">
        <v>13</v>
      </c>
      <c r="L51" s="119"/>
      <c r="M51" s="119"/>
      <c r="N51" s="119"/>
      <c r="O51" s="119"/>
      <c r="P51" s="119"/>
      <c r="Q51" s="119"/>
    </row>
    <row r="52" spans="5:17" x14ac:dyDescent="0.25">
      <c r="E52" s="135">
        <v>12</v>
      </c>
      <c r="F52" s="127"/>
      <c r="G52" s="127"/>
      <c r="I52" s="127"/>
      <c r="J52" s="127"/>
      <c r="K52" s="135">
        <v>12</v>
      </c>
      <c r="L52" s="119"/>
      <c r="M52" s="119"/>
      <c r="N52" s="119"/>
      <c r="O52" s="119"/>
      <c r="P52" s="119"/>
      <c r="Q52" s="119"/>
    </row>
    <row r="53" spans="5:17" x14ac:dyDescent="0.25">
      <c r="E53" s="135">
        <v>11</v>
      </c>
      <c r="F53" s="127"/>
      <c r="G53" s="127"/>
      <c r="I53" s="127"/>
      <c r="J53" s="127"/>
      <c r="K53" s="135">
        <v>11</v>
      </c>
      <c r="L53" s="119"/>
      <c r="M53" s="119"/>
      <c r="N53" s="119"/>
      <c r="O53" s="119"/>
      <c r="P53" s="119"/>
      <c r="Q53" s="119"/>
    </row>
    <row r="54" spans="5:17" x14ac:dyDescent="0.25">
      <c r="E54" s="135">
        <v>10</v>
      </c>
      <c r="F54" s="127"/>
      <c r="G54" s="127"/>
      <c r="I54" s="127"/>
      <c r="J54" s="127"/>
      <c r="K54" s="135">
        <v>10</v>
      </c>
      <c r="L54" s="119"/>
      <c r="M54" s="119"/>
      <c r="N54" s="119"/>
      <c r="O54" s="119"/>
      <c r="P54" s="119"/>
      <c r="Q54" s="119"/>
    </row>
    <row r="55" spans="5:17" x14ac:dyDescent="0.25">
      <c r="E55" s="135">
        <v>9</v>
      </c>
      <c r="F55" s="127"/>
      <c r="G55" s="127"/>
      <c r="I55" s="127"/>
      <c r="J55" s="127"/>
      <c r="K55" s="135">
        <v>9</v>
      </c>
      <c r="L55" s="119"/>
      <c r="M55" s="119"/>
      <c r="N55" s="119"/>
      <c r="O55" s="119"/>
      <c r="P55" s="119"/>
      <c r="Q55" s="119"/>
    </row>
    <row r="56" spans="5:17" x14ac:dyDescent="0.25">
      <c r="E56" s="135">
        <v>8</v>
      </c>
      <c r="F56" s="127"/>
      <c r="G56" s="127"/>
      <c r="I56" s="127"/>
      <c r="J56" s="127"/>
      <c r="K56" s="135">
        <v>8</v>
      </c>
      <c r="L56" s="119"/>
      <c r="M56" s="119"/>
      <c r="N56" s="119"/>
      <c r="O56" s="119"/>
      <c r="P56" s="119"/>
      <c r="Q56" s="119"/>
    </row>
    <row r="57" spans="5:17" x14ac:dyDescent="0.25">
      <c r="E57" s="135">
        <v>7</v>
      </c>
      <c r="F57" s="127"/>
      <c r="G57" s="127"/>
      <c r="I57" s="127"/>
      <c r="J57" s="127"/>
      <c r="K57" s="135">
        <v>7</v>
      </c>
      <c r="L57" s="119"/>
      <c r="M57" s="119"/>
      <c r="N57" s="119"/>
      <c r="O57" s="119"/>
      <c r="P57" s="119"/>
      <c r="Q57" s="119"/>
    </row>
    <row r="58" spans="5:17" x14ac:dyDescent="0.25">
      <c r="E58" s="135">
        <v>6</v>
      </c>
      <c r="F58" s="127"/>
      <c r="G58" s="127"/>
      <c r="I58" s="127"/>
      <c r="J58" s="127"/>
      <c r="K58" s="135">
        <v>6</v>
      </c>
      <c r="L58" s="119"/>
      <c r="M58" s="119"/>
      <c r="N58" s="119"/>
      <c r="O58" s="119"/>
      <c r="P58" s="119"/>
      <c r="Q58" s="119"/>
    </row>
    <row r="59" spans="5:17" x14ac:dyDescent="0.25">
      <c r="E59" s="135">
        <v>5</v>
      </c>
      <c r="F59" s="127"/>
      <c r="G59" s="127"/>
      <c r="I59" s="127"/>
      <c r="J59" s="127"/>
      <c r="K59" s="135">
        <v>5</v>
      </c>
      <c r="L59" s="119"/>
      <c r="M59" s="119"/>
      <c r="N59" s="119"/>
      <c r="O59" s="119"/>
      <c r="P59" s="119"/>
      <c r="Q59" s="119"/>
    </row>
    <row r="60" spans="5:17" x14ac:dyDescent="0.25">
      <c r="E60" s="135">
        <v>4</v>
      </c>
      <c r="F60" s="127"/>
      <c r="G60" s="127"/>
      <c r="I60" s="127"/>
      <c r="J60" s="127"/>
      <c r="K60" s="135">
        <v>4</v>
      </c>
      <c r="L60" s="119"/>
      <c r="M60" s="119"/>
      <c r="N60" s="119"/>
      <c r="O60" s="119"/>
      <c r="P60" s="119"/>
      <c r="Q60" s="119"/>
    </row>
    <row r="61" spans="5:17" x14ac:dyDescent="0.25">
      <c r="E61" s="135">
        <v>3</v>
      </c>
      <c r="F61" s="127"/>
      <c r="G61" s="127"/>
      <c r="I61" s="127"/>
      <c r="J61" s="127"/>
      <c r="K61" s="135">
        <v>3</v>
      </c>
      <c r="L61" s="119"/>
      <c r="M61" s="119"/>
      <c r="N61" s="119"/>
      <c r="O61" s="119"/>
      <c r="P61" s="119"/>
      <c r="Q61" s="119"/>
    </row>
    <row r="62" spans="5:17" x14ac:dyDescent="0.25">
      <c r="E62" s="135">
        <v>2</v>
      </c>
      <c r="F62" s="127"/>
      <c r="G62" s="127"/>
      <c r="I62" s="127"/>
      <c r="J62" s="127"/>
      <c r="K62" s="135">
        <v>2</v>
      </c>
      <c r="L62" s="119"/>
      <c r="M62" s="119"/>
      <c r="N62" s="119"/>
      <c r="O62" s="119"/>
      <c r="P62" s="119"/>
      <c r="Q62" s="119"/>
    </row>
    <row r="63" spans="5:17" x14ac:dyDescent="0.25">
      <c r="E63" s="135">
        <v>1</v>
      </c>
      <c r="F63" s="127"/>
      <c r="G63" s="127"/>
      <c r="I63" s="127"/>
      <c r="J63" s="127"/>
      <c r="K63" s="135">
        <v>1</v>
      </c>
      <c r="L63" s="119"/>
      <c r="M63" s="119"/>
      <c r="N63" s="119"/>
      <c r="O63" s="119"/>
      <c r="P63" s="119"/>
      <c r="Q63" s="119"/>
    </row>
    <row r="64" spans="5:17" x14ac:dyDescent="0.25">
      <c r="E64" s="135"/>
      <c r="F64" s="121">
        <v>1</v>
      </c>
      <c r="G64" s="121">
        <v>2</v>
      </c>
      <c r="I64" s="121">
        <v>1</v>
      </c>
      <c r="J64" s="121">
        <v>2</v>
      </c>
      <c r="K64" s="86"/>
    </row>
    <row r="65" spans="5:11" x14ac:dyDescent="0.25">
      <c r="E65" s="135"/>
      <c r="F65" s="120" t="s">
        <v>35</v>
      </c>
      <c r="G65" s="120"/>
      <c r="H65" s="120"/>
      <c r="I65" s="120" t="s">
        <v>35</v>
      </c>
      <c r="K65" s="86"/>
    </row>
    <row r="66" spans="5:11" x14ac:dyDescent="0.25">
      <c r="F66" s="160" t="s">
        <v>43</v>
      </c>
      <c r="G66" s="119"/>
      <c r="H66" s="119"/>
      <c r="I66" s="120" t="s">
        <v>34</v>
      </c>
      <c r="K66" s="86"/>
    </row>
  </sheetData>
  <mergeCells count="4">
    <mergeCell ref="D8:D9"/>
    <mergeCell ref="C9:C10"/>
    <mergeCell ref="A14:B14"/>
    <mergeCell ref="F14:T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PtSLEv, ACV no f</vt:lpstr>
      <vt:lpstr>PtSLEv, MortCV IM ACV</vt:lpstr>
      <vt:lpstr>ACV no f x Rg1</vt:lpstr>
      <vt:lpstr>MortCV IM ACV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2020-03-22T11:39:56Z</dcterms:modified>
</cp:coreProperties>
</file>