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o\Desktop\20190928-Prescr-Indic IBP\2 Tablas EstTra ibp\"/>
    </mc:Choice>
  </mc:AlternateContent>
  <bookViews>
    <workbookView xWindow="0" yWindow="0" windowWidth="13515" windowHeight="7470"/>
  </bookViews>
  <sheets>
    <sheet name="Necesidad teórica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3" l="1"/>
  <c r="AJ6" i="3"/>
  <c r="AK6" i="3"/>
  <c r="AI7" i="3"/>
  <c r="AJ7" i="3"/>
  <c r="AK7" i="3"/>
  <c r="AI8" i="3"/>
  <c r="AI9" i="3"/>
  <c r="AJ9" i="3"/>
  <c r="AK9" i="3"/>
  <c r="AI10" i="3"/>
  <c r="AI11" i="3"/>
  <c r="AI12" i="3"/>
  <c r="AJ12" i="3"/>
  <c r="AK12" i="3"/>
  <c r="AI13" i="3"/>
  <c r="AI14" i="3"/>
  <c r="AI15" i="3"/>
  <c r="AI16" i="3"/>
  <c r="AI17" i="3"/>
  <c r="AI18" i="3"/>
  <c r="AI19" i="3"/>
  <c r="AI20" i="3"/>
  <c r="AI21" i="3"/>
  <c r="AI22" i="3"/>
  <c r="AI121" i="3"/>
  <c r="AJ121" i="3"/>
  <c r="AK121" i="3"/>
  <c r="AI23" i="3"/>
  <c r="AJ23" i="3"/>
  <c r="AK23" i="3"/>
  <c r="AF24" i="3"/>
  <c r="AJ29" i="3"/>
  <c r="AK29" i="3"/>
  <c r="AJ30" i="3"/>
  <c r="AK30" i="3"/>
  <c r="AJ31" i="3"/>
  <c r="AK31" i="3"/>
  <c r="AJ32" i="3"/>
  <c r="AK32" i="3"/>
  <c r="AJ33" i="3"/>
  <c r="AK33" i="3"/>
  <c r="AJ34" i="3"/>
  <c r="AK34" i="3"/>
  <c r="AJ35" i="3"/>
  <c r="AK35" i="3"/>
  <c r="AJ36" i="3"/>
  <c r="AK36" i="3"/>
  <c r="AJ37" i="3"/>
  <c r="AK37" i="3"/>
  <c r="AJ38" i="3"/>
  <c r="AK38" i="3"/>
  <c r="AJ39" i="3"/>
  <c r="AK39" i="3"/>
  <c r="AJ40" i="3"/>
  <c r="AK40" i="3"/>
  <c r="AJ41" i="3"/>
  <c r="AK41" i="3"/>
  <c r="AJ42" i="3"/>
  <c r="AK42" i="3"/>
  <c r="AJ43" i="3"/>
  <c r="AK43" i="3"/>
  <c r="AJ44" i="3"/>
  <c r="AK44" i="3"/>
  <c r="AJ45" i="3"/>
  <c r="AK45" i="3"/>
  <c r="AJ46" i="3"/>
  <c r="AK46" i="3"/>
  <c r="AI47" i="3"/>
  <c r="AJ47" i="3"/>
  <c r="AF47" i="3"/>
  <c r="AJ52" i="3"/>
  <c r="AK52" i="3"/>
  <c r="AJ53" i="3"/>
  <c r="AK53" i="3"/>
  <c r="AJ54" i="3"/>
  <c r="AK54" i="3"/>
  <c r="AJ55" i="3"/>
  <c r="AK55" i="3"/>
  <c r="AJ56" i="3"/>
  <c r="AK56" i="3"/>
  <c r="AJ57" i="3"/>
  <c r="AK57" i="3"/>
  <c r="AJ58" i="3"/>
  <c r="AK58" i="3"/>
  <c r="AJ59" i="3"/>
  <c r="AK59" i="3"/>
  <c r="AJ60" i="3"/>
  <c r="AK60" i="3"/>
  <c r="AJ61" i="3"/>
  <c r="AK61" i="3"/>
  <c r="AJ62" i="3"/>
  <c r="AK62" i="3"/>
  <c r="AJ63" i="3"/>
  <c r="AK63" i="3"/>
  <c r="AJ64" i="3"/>
  <c r="AK64" i="3"/>
  <c r="AJ65" i="3"/>
  <c r="AK65" i="3"/>
  <c r="AJ66" i="3"/>
  <c r="AK66" i="3"/>
  <c r="AJ67" i="3"/>
  <c r="AK67" i="3"/>
  <c r="AJ68" i="3"/>
  <c r="AK68" i="3"/>
  <c r="AJ69" i="3"/>
  <c r="AK69" i="3"/>
  <c r="AI70" i="3"/>
  <c r="AJ70" i="3"/>
  <c r="AF70" i="3"/>
  <c r="AJ75" i="3"/>
  <c r="AK75" i="3"/>
  <c r="AJ76" i="3"/>
  <c r="AK76" i="3"/>
  <c r="AJ77" i="3"/>
  <c r="AK77" i="3"/>
  <c r="AJ78" i="3"/>
  <c r="AK78" i="3"/>
  <c r="AJ79" i="3"/>
  <c r="AK79" i="3"/>
  <c r="AJ80" i="3"/>
  <c r="AK80" i="3"/>
  <c r="AJ81" i="3"/>
  <c r="AK81" i="3"/>
  <c r="AJ82" i="3"/>
  <c r="AK82" i="3"/>
  <c r="AJ83" i="3"/>
  <c r="AK83" i="3"/>
  <c r="AJ84" i="3"/>
  <c r="AK84" i="3"/>
  <c r="AJ85" i="3"/>
  <c r="AK85" i="3"/>
  <c r="AJ86" i="3"/>
  <c r="AK86" i="3"/>
  <c r="AJ87" i="3"/>
  <c r="AK87" i="3"/>
  <c r="AJ88" i="3"/>
  <c r="AK88" i="3"/>
  <c r="AJ89" i="3"/>
  <c r="AK89" i="3"/>
  <c r="AJ90" i="3"/>
  <c r="AK90" i="3"/>
  <c r="AJ91" i="3"/>
  <c r="AK91" i="3"/>
  <c r="AJ92" i="3"/>
  <c r="AK92" i="3"/>
  <c r="AI93" i="3"/>
  <c r="AJ93" i="3"/>
  <c r="AF93" i="3"/>
  <c r="AI106" i="3"/>
  <c r="AJ106" i="3"/>
  <c r="AK106" i="3"/>
  <c r="AF123" i="3"/>
  <c r="B141" i="3"/>
  <c r="J141" i="3"/>
  <c r="B142" i="3"/>
  <c r="J142" i="3"/>
  <c r="B143" i="3"/>
  <c r="J143" i="3"/>
  <c r="B144" i="3"/>
  <c r="J144" i="3"/>
  <c r="B145" i="3"/>
  <c r="J145" i="3"/>
  <c r="B146" i="3"/>
  <c r="J146" i="3"/>
  <c r="B147" i="3"/>
  <c r="J147" i="3"/>
  <c r="B148" i="3"/>
  <c r="J148" i="3"/>
  <c r="B149" i="3"/>
  <c r="J149" i="3"/>
  <c r="B150" i="3"/>
  <c r="J150" i="3"/>
  <c r="B151" i="3"/>
  <c r="J151" i="3"/>
  <c r="B152" i="3"/>
  <c r="J152" i="3"/>
  <c r="B153" i="3"/>
  <c r="J153" i="3"/>
  <c r="B154" i="3"/>
  <c r="J154" i="3"/>
  <c r="B155" i="3"/>
  <c r="J155" i="3"/>
  <c r="B156" i="3"/>
  <c r="J156" i="3"/>
  <c r="B157" i="3"/>
  <c r="J157" i="3"/>
  <c r="B158" i="3"/>
  <c r="J158" i="3"/>
  <c r="M105" i="3"/>
  <c r="N105" i="3"/>
  <c r="O105" i="3"/>
  <c r="M106" i="3"/>
  <c r="M107" i="3"/>
  <c r="N107" i="3"/>
  <c r="O107" i="3"/>
  <c r="M108" i="3"/>
  <c r="M109" i="3"/>
  <c r="N109" i="3"/>
  <c r="O109" i="3"/>
  <c r="M110" i="3"/>
  <c r="M111" i="3"/>
  <c r="N111" i="3"/>
  <c r="O111" i="3"/>
  <c r="M112" i="3"/>
  <c r="M113" i="3"/>
  <c r="M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M120" i="3"/>
  <c r="N120" i="3"/>
  <c r="O120" i="3"/>
  <c r="M121" i="3"/>
  <c r="M122" i="3"/>
  <c r="E110" i="3"/>
  <c r="AA11" i="3"/>
  <c r="AA110" i="3"/>
  <c r="AB110" i="3"/>
  <c r="AC110" i="3"/>
  <c r="AA23" i="3"/>
  <c r="AA22" i="3"/>
  <c r="AA121" i="3"/>
  <c r="AB121" i="3"/>
  <c r="AC121" i="3"/>
  <c r="AA21" i="3"/>
  <c r="AA120" i="3"/>
  <c r="AB120" i="3"/>
  <c r="AC120" i="3"/>
  <c r="AA20" i="3"/>
  <c r="AB20" i="3"/>
  <c r="AC20" i="3"/>
  <c r="AA19" i="3"/>
  <c r="AA118" i="3"/>
  <c r="AB118" i="3"/>
  <c r="AC118" i="3"/>
  <c r="AA18" i="3"/>
  <c r="AA117" i="3"/>
  <c r="AB117" i="3"/>
  <c r="AC117" i="3"/>
  <c r="AA17" i="3"/>
  <c r="AB17" i="3"/>
  <c r="AC17" i="3"/>
  <c r="AA16" i="3"/>
  <c r="AA115" i="3"/>
  <c r="AB115" i="3"/>
  <c r="AC115" i="3"/>
  <c r="AA15" i="3"/>
  <c r="AA114" i="3"/>
  <c r="AA14" i="3"/>
  <c r="AA113" i="3"/>
  <c r="AA13" i="3"/>
  <c r="AA12" i="3"/>
  <c r="AA111" i="3"/>
  <c r="AA10" i="3"/>
  <c r="AA109" i="3"/>
  <c r="AA9" i="3"/>
  <c r="AA8" i="3"/>
  <c r="AA107" i="3"/>
  <c r="AA7" i="3"/>
  <c r="AA106" i="3"/>
  <c r="AA6" i="3"/>
  <c r="AB6" i="3"/>
  <c r="AC6" i="3"/>
  <c r="AN105" i="3"/>
  <c r="X123" i="3"/>
  <c r="E106" i="3"/>
  <c r="F106" i="3"/>
  <c r="G106" i="3"/>
  <c r="E107" i="3"/>
  <c r="E108" i="3"/>
  <c r="E109" i="3"/>
  <c r="F109" i="3"/>
  <c r="G109" i="3"/>
  <c r="E111" i="3"/>
  <c r="E112" i="3"/>
  <c r="E113" i="3"/>
  <c r="F113" i="3"/>
  <c r="G113" i="3"/>
  <c r="E114" i="3"/>
  <c r="E115" i="3"/>
  <c r="E116" i="3"/>
  <c r="E117" i="3"/>
  <c r="F117" i="3"/>
  <c r="G117" i="3"/>
  <c r="E118" i="3"/>
  <c r="E119" i="3"/>
  <c r="F119" i="3"/>
  <c r="G119" i="3"/>
  <c r="E120" i="3"/>
  <c r="E121" i="3"/>
  <c r="E122" i="3"/>
  <c r="E105" i="3"/>
  <c r="N121" i="3"/>
  <c r="O121" i="3"/>
  <c r="N114" i="3"/>
  <c r="O114" i="3"/>
  <c r="F108" i="3"/>
  <c r="G108" i="3"/>
  <c r="B123" i="3"/>
  <c r="J123" i="3"/>
  <c r="AN122" i="3"/>
  <c r="R122" i="3"/>
  <c r="AN121" i="3"/>
  <c r="R121" i="3"/>
  <c r="AN120" i="3"/>
  <c r="R120" i="3"/>
  <c r="AN119" i="3"/>
  <c r="R119" i="3"/>
  <c r="AN118" i="3"/>
  <c r="R118" i="3"/>
  <c r="AN117" i="3"/>
  <c r="R117" i="3"/>
  <c r="AN116" i="3"/>
  <c r="R116" i="3"/>
  <c r="AN115" i="3"/>
  <c r="R115" i="3"/>
  <c r="AN114" i="3"/>
  <c r="R114" i="3"/>
  <c r="AN113" i="3"/>
  <c r="R113" i="3"/>
  <c r="AN112" i="3"/>
  <c r="R112" i="3"/>
  <c r="AN111" i="3"/>
  <c r="R111" i="3"/>
  <c r="AN110" i="3"/>
  <c r="R110" i="3"/>
  <c r="AN109" i="3"/>
  <c r="R109" i="3"/>
  <c r="AN108" i="3"/>
  <c r="R108" i="3"/>
  <c r="AN107" i="3"/>
  <c r="R107" i="3"/>
  <c r="AN106" i="3"/>
  <c r="R106" i="3"/>
  <c r="R105" i="3"/>
  <c r="AO76" i="3"/>
  <c r="AP76" i="3"/>
  <c r="AO77" i="3"/>
  <c r="AP77" i="3"/>
  <c r="AO78" i="3"/>
  <c r="AP78" i="3"/>
  <c r="AO79" i="3"/>
  <c r="AP79" i="3"/>
  <c r="AO80" i="3"/>
  <c r="AP80" i="3"/>
  <c r="AO81" i="3"/>
  <c r="AP81" i="3"/>
  <c r="AO82" i="3"/>
  <c r="AP82" i="3"/>
  <c r="AO83" i="3"/>
  <c r="AP83" i="3"/>
  <c r="AO84" i="3"/>
  <c r="AP84" i="3"/>
  <c r="AO85" i="3"/>
  <c r="AP85" i="3"/>
  <c r="AO86" i="3"/>
  <c r="AP86" i="3"/>
  <c r="AO87" i="3"/>
  <c r="AP87" i="3"/>
  <c r="AO88" i="3"/>
  <c r="AP88" i="3"/>
  <c r="AO89" i="3"/>
  <c r="AP89" i="3"/>
  <c r="AO90" i="3"/>
  <c r="AP90" i="3"/>
  <c r="AO91" i="3"/>
  <c r="AP91" i="3"/>
  <c r="AO92" i="3"/>
  <c r="AP92" i="3"/>
  <c r="AA93" i="3"/>
  <c r="AB93" i="3"/>
  <c r="AO75" i="3"/>
  <c r="AP75" i="3"/>
  <c r="AB76" i="3"/>
  <c r="AC76" i="3"/>
  <c r="AB77" i="3"/>
  <c r="AC77" i="3"/>
  <c r="AB78" i="3"/>
  <c r="AC78" i="3"/>
  <c r="AB79" i="3"/>
  <c r="AC79" i="3"/>
  <c r="AB80" i="3"/>
  <c r="AC80" i="3"/>
  <c r="AB81" i="3"/>
  <c r="AC81" i="3"/>
  <c r="AB82" i="3"/>
  <c r="AC82" i="3"/>
  <c r="AB83" i="3"/>
  <c r="AC83" i="3"/>
  <c r="AB84" i="3"/>
  <c r="AC84" i="3"/>
  <c r="AB85" i="3"/>
  <c r="AC85" i="3"/>
  <c r="AB86" i="3"/>
  <c r="AC86" i="3"/>
  <c r="AB87" i="3"/>
  <c r="AC87" i="3"/>
  <c r="AB88" i="3"/>
  <c r="AC88" i="3"/>
  <c r="AB89" i="3"/>
  <c r="AC89" i="3"/>
  <c r="AB90" i="3"/>
  <c r="AC90" i="3"/>
  <c r="AB91" i="3"/>
  <c r="AC91" i="3"/>
  <c r="AB92" i="3"/>
  <c r="AC92" i="3"/>
  <c r="AB75" i="3"/>
  <c r="AC75" i="3"/>
  <c r="S76" i="3"/>
  <c r="T76" i="3"/>
  <c r="S77" i="3"/>
  <c r="T77" i="3"/>
  <c r="S78" i="3"/>
  <c r="T78" i="3"/>
  <c r="S79" i="3"/>
  <c r="T79" i="3"/>
  <c r="S80" i="3"/>
  <c r="T80" i="3"/>
  <c r="S81" i="3"/>
  <c r="T81" i="3"/>
  <c r="S82" i="3"/>
  <c r="T82" i="3"/>
  <c r="S83" i="3"/>
  <c r="T83" i="3"/>
  <c r="S84" i="3"/>
  <c r="T84" i="3"/>
  <c r="S85" i="3"/>
  <c r="T85" i="3"/>
  <c r="S86" i="3"/>
  <c r="T86" i="3"/>
  <c r="S87" i="3"/>
  <c r="T87" i="3"/>
  <c r="S88" i="3"/>
  <c r="T88" i="3"/>
  <c r="S89" i="3"/>
  <c r="T89" i="3"/>
  <c r="S90" i="3"/>
  <c r="T90" i="3"/>
  <c r="S91" i="3"/>
  <c r="T91" i="3"/>
  <c r="S92" i="3"/>
  <c r="T92" i="3"/>
  <c r="E93" i="3"/>
  <c r="M93" i="3"/>
  <c r="N93" i="3"/>
  <c r="S75" i="3"/>
  <c r="T75" i="3"/>
  <c r="N92" i="3"/>
  <c r="O92" i="3"/>
  <c r="N91" i="3"/>
  <c r="O91" i="3"/>
  <c r="N90" i="3"/>
  <c r="O90" i="3"/>
  <c r="N89" i="3"/>
  <c r="O89" i="3"/>
  <c r="N88" i="3"/>
  <c r="O88" i="3"/>
  <c r="N87" i="3"/>
  <c r="O87" i="3"/>
  <c r="N86" i="3"/>
  <c r="O86" i="3"/>
  <c r="N85" i="3"/>
  <c r="O85" i="3"/>
  <c r="N84" i="3"/>
  <c r="O84" i="3"/>
  <c r="N83" i="3"/>
  <c r="O83" i="3"/>
  <c r="N82" i="3"/>
  <c r="O82" i="3"/>
  <c r="N81" i="3"/>
  <c r="O81" i="3"/>
  <c r="N80" i="3"/>
  <c r="O80" i="3"/>
  <c r="N79" i="3"/>
  <c r="O79" i="3"/>
  <c r="N78" i="3"/>
  <c r="O78" i="3"/>
  <c r="N77" i="3"/>
  <c r="O77" i="3"/>
  <c r="N76" i="3"/>
  <c r="O76" i="3"/>
  <c r="N75" i="3"/>
  <c r="O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F87" i="3"/>
  <c r="G87" i="3"/>
  <c r="F88" i="3"/>
  <c r="G88" i="3"/>
  <c r="F89" i="3"/>
  <c r="G89" i="3"/>
  <c r="F90" i="3"/>
  <c r="G90" i="3"/>
  <c r="F91" i="3"/>
  <c r="G91" i="3"/>
  <c r="F92" i="3"/>
  <c r="G92" i="3"/>
  <c r="F75" i="3"/>
  <c r="G75" i="3"/>
  <c r="X93" i="3"/>
  <c r="AH93" i="3"/>
  <c r="AG93" i="3"/>
  <c r="Z93" i="3"/>
  <c r="Y93" i="3"/>
  <c r="B93" i="3"/>
  <c r="J93" i="3"/>
  <c r="L93" i="3"/>
  <c r="K93" i="3"/>
  <c r="D93" i="3"/>
  <c r="C93" i="3"/>
  <c r="AN92" i="3"/>
  <c r="R92" i="3"/>
  <c r="AN91" i="3"/>
  <c r="R91" i="3"/>
  <c r="AN90" i="3"/>
  <c r="R90" i="3"/>
  <c r="AN89" i="3"/>
  <c r="R89" i="3"/>
  <c r="AN88" i="3"/>
  <c r="R88" i="3"/>
  <c r="AN87" i="3"/>
  <c r="R87" i="3"/>
  <c r="AN86" i="3"/>
  <c r="R86" i="3"/>
  <c r="G86" i="3"/>
  <c r="AN85" i="3"/>
  <c r="R85" i="3"/>
  <c r="AN84" i="3"/>
  <c r="R84" i="3"/>
  <c r="U84" i="3"/>
  <c r="AN83" i="3"/>
  <c r="R83" i="3"/>
  <c r="AN82" i="3"/>
  <c r="R82" i="3"/>
  <c r="AN81" i="3"/>
  <c r="R81" i="3"/>
  <c r="AN80" i="3"/>
  <c r="R80" i="3"/>
  <c r="AN79" i="3"/>
  <c r="R79" i="3"/>
  <c r="AN78" i="3"/>
  <c r="R78" i="3"/>
  <c r="AN77" i="3"/>
  <c r="R77" i="3"/>
  <c r="AN76" i="3"/>
  <c r="R76" i="3"/>
  <c r="AN75" i="3"/>
  <c r="R75" i="3"/>
  <c r="AA70" i="3"/>
  <c r="AO70" i="3"/>
  <c r="AP70" i="3"/>
  <c r="X70" i="3"/>
  <c r="AH70" i="3"/>
  <c r="AG70" i="3"/>
  <c r="Z70" i="3"/>
  <c r="Y70" i="3"/>
  <c r="E70" i="3"/>
  <c r="M70" i="3"/>
  <c r="N70" i="3"/>
  <c r="B70" i="3"/>
  <c r="J70" i="3"/>
  <c r="L70" i="3"/>
  <c r="K70" i="3"/>
  <c r="D70" i="3"/>
  <c r="C70" i="3"/>
  <c r="AO69" i="3"/>
  <c r="AP69" i="3"/>
  <c r="AN69" i="3"/>
  <c r="AB69" i="3"/>
  <c r="AC69" i="3"/>
  <c r="S69" i="3"/>
  <c r="T69" i="3"/>
  <c r="R69" i="3"/>
  <c r="N69" i="3"/>
  <c r="O69" i="3"/>
  <c r="F69" i="3"/>
  <c r="G69" i="3"/>
  <c r="AO68" i="3"/>
  <c r="AP68" i="3"/>
  <c r="AN68" i="3"/>
  <c r="AB68" i="3"/>
  <c r="AC68" i="3"/>
  <c r="S68" i="3"/>
  <c r="T68" i="3"/>
  <c r="R68" i="3"/>
  <c r="N68" i="3"/>
  <c r="O68" i="3"/>
  <c r="F68" i="3"/>
  <c r="G68" i="3"/>
  <c r="AO67" i="3"/>
  <c r="AP67" i="3"/>
  <c r="AN67" i="3"/>
  <c r="AB67" i="3"/>
  <c r="AC67" i="3"/>
  <c r="S67" i="3"/>
  <c r="T67" i="3"/>
  <c r="R67" i="3"/>
  <c r="N67" i="3"/>
  <c r="O67" i="3"/>
  <c r="F67" i="3"/>
  <c r="G67" i="3"/>
  <c r="AO66" i="3"/>
  <c r="AP66" i="3"/>
  <c r="AN66" i="3"/>
  <c r="AB66" i="3"/>
  <c r="AC66" i="3"/>
  <c r="S66" i="3"/>
  <c r="T66" i="3"/>
  <c r="R66" i="3"/>
  <c r="N66" i="3"/>
  <c r="O66" i="3"/>
  <c r="F66" i="3"/>
  <c r="G66" i="3"/>
  <c r="AO65" i="3"/>
  <c r="AP65" i="3"/>
  <c r="AN65" i="3"/>
  <c r="AB65" i="3"/>
  <c r="AC65" i="3"/>
  <c r="S65" i="3"/>
  <c r="T65" i="3"/>
  <c r="R65" i="3"/>
  <c r="N65" i="3"/>
  <c r="O65" i="3"/>
  <c r="F65" i="3"/>
  <c r="G65" i="3"/>
  <c r="AO64" i="3"/>
  <c r="AP64" i="3"/>
  <c r="AN64" i="3"/>
  <c r="AB64" i="3"/>
  <c r="AC64" i="3"/>
  <c r="S64" i="3"/>
  <c r="T64" i="3"/>
  <c r="R64" i="3"/>
  <c r="N64" i="3"/>
  <c r="O64" i="3"/>
  <c r="F64" i="3"/>
  <c r="G64" i="3"/>
  <c r="AO63" i="3"/>
  <c r="AP63" i="3"/>
  <c r="AN63" i="3"/>
  <c r="AB63" i="3"/>
  <c r="AC63" i="3"/>
  <c r="S63" i="3"/>
  <c r="T63" i="3"/>
  <c r="R63" i="3"/>
  <c r="N63" i="3"/>
  <c r="O63" i="3"/>
  <c r="F63" i="3"/>
  <c r="G63" i="3"/>
  <c r="AO62" i="3"/>
  <c r="AP62" i="3"/>
  <c r="AN62" i="3"/>
  <c r="AB62" i="3"/>
  <c r="AC62" i="3"/>
  <c r="S62" i="3"/>
  <c r="T62" i="3"/>
  <c r="R62" i="3"/>
  <c r="N62" i="3"/>
  <c r="O62" i="3"/>
  <c r="F62" i="3"/>
  <c r="G62" i="3"/>
  <c r="AO61" i="3"/>
  <c r="AP61" i="3"/>
  <c r="AN61" i="3"/>
  <c r="AB61" i="3"/>
  <c r="AC61" i="3"/>
  <c r="S61" i="3"/>
  <c r="T61" i="3"/>
  <c r="R61" i="3"/>
  <c r="N61" i="3"/>
  <c r="O61" i="3"/>
  <c r="F61" i="3"/>
  <c r="G61" i="3"/>
  <c r="AO60" i="3"/>
  <c r="AP60" i="3"/>
  <c r="AN60" i="3"/>
  <c r="AB60" i="3"/>
  <c r="AC60" i="3"/>
  <c r="S60" i="3"/>
  <c r="T60" i="3"/>
  <c r="R60" i="3"/>
  <c r="N60" i="3"/>
  <c r="O60" i="3"/>
  <c r="F60" i="3"/>
  <c r="G60" i="3"/>
  <c r="AO59" i="3"/>
  <c r="AP59" i="3"/>
  <c r="AN59" i="3"/>
  <c r="AB59" i="3"/>
  <c r="AC59" i="3"/>
  <c r="S59" i="3"/>
  <c r="T59" i="3"/>
  <c r="R59" i="3"/>
  <c r="N59" i="3"/>
  <c r="O59" i="3"/>
  <c r="F59" i="3"/>
  <c r="G59" i="3"/>
  <c r="AO58" i="3"/>
  <c r="AP58" i="3"/>
  <c r="AN58" i="3"/>
  <c r="AB58" i="3"/>
  <c r="AC58" i="3"/>
  <c r="S58" i="3"/>
  <c r="T58" i="3"/>
  <c r="R58" i="3"/>
  <c r="N58" i="3"/>
  <c r="O58" i="3"/>
  <c r="F58" i="3"/>
  <c r="G58" i="3"/>
  <c r="AO57" i="3"/>
  <c r="AP57" i="3"/>
  <c r="AN57" i="3"/>
  <c r="AB57" i="3"/>
  <c r="AC57" i="3"/>
  <c r="S57" i="3"/>
  <c r="T57" i="3"/>
  <c r="R57" i="3"/>
  <c r="N57" i="3"/>
  <c r="O57" i="3"/>
  <c r="F57" i="3"/>
  <c r="G57" i="3"/>
  <c r="AO56" i="3"/>
  <c r="AP56" i="3"/>
  <c r="AN56" i="3"/>
  <c r="AB56" i="3"/>
  <c r="AC56" i="3"/>
  <c r="S56" i="3"/>
  <c r="T56" i="3"/>
  <c r="R56" i="3"/>
  <c r="N56" i="3"/>
  <c r="O56" i="3"/>
  <c r="F56" i="3"/>
  <c r="G56" i="3"/>
  <c r="AO55" i="3"/>
  <c r="AP55" i="3"/>
  <c r="AN55" i="3"/>
  <c r="AB55" i="3"/>
  <c r="AC55" i="3"/>
  <c r="S55" i="3"/>
  <c r="T55" i="3"/>
  <c r="R55" i="3"/>
  <c r="N55" i="3"/>
  <c r="O55" i="3"/>
  <c r="F55" i="3"/>
  <c r="G55" i="3"/>
  <c r="AO54" i="3"/>
  <c r="AP54" i="3"/>
  <c r="AN54" i="3"/>
  <c r="AB54" i="3"/>
  <c r="AC54" i="3"/>
  <c r="S54" i="3"/>
  <c r="T54" i="3"/>
  <c r="R54" i="3"/>
  <c r="N54" i="3"/>
  <c r="O54" i="3"/>
  <c r="F54" i="3"/>
  <c r="G54" i="3"/>
  <c r="AO53" i="3"/>
  <c r="AP53" i="3"/>
  <c r="AN53" i="3"/>
  <c r="AB53" i="3"/>
  <c r="AC53" i="3"/>
  <c r="S53" i="3"/>
  <c r="T53" i="3"/>
  <c r="R53" i="3"/>
  <c r="N53" i="3"/>
  <c r="O53" i="3"/>
  <c r="F53" i="3"/>
  <c r="G53" i="3"/>
  <c r="AO52" i="3"/>
  <c r="AP52" i="3"/>
  <c r="AN52" i="3"/>
  <c r="AB52" i="3"/>
  <c r="AC52" i="3"/>
  <c r="S52" i="3"/>
  <c r="T52" i="3"/>
  <c r="R52" i="3"/>
  <c r="N52" i="3"/>
  <c r="O52" i="3"/>
  <c r="F52" i="3"/>
  <c r="G52" i="3"/>
  <c r="AA47" i="3"/>
  <c r="AB47" i="3"/>
  <c r="X47" i="3"/>
  <c r="AH47" i="3"/>
  <c r="AG47" i="3"/>
  <c r="Z47" i="3"/>
  <c r="Y47" i="3"/>
  <c r="E47" i="3"/>
  <c r="F47" i="3"/>
  <c r="M47" i="3"/>
  <c r="N47" i="3"/>
  <c r="B47" i="3"/>
  <c r="J47" i="3"/>
  <c r="L47" i="3"/>
  <c r="K47" i="3"/>
  <c r="D47" i="3"/>
  <c r="C47" i="3"/>
  <c r="AO46" i="3"/>
  <c r="AP46" i="3"/>
  <c r="AN46" i="3"/>
  <c r="AB46" i="3"/>
  <c r="AC46" i="3"/>
  <c r="S46" i="3"/>
  <c r="T46" i="3"/>
  <c r="R46" i="3"/>
  <c r="N46" i="3"/>
  <c r="O46" i="3"/>
  <c r="F46" i="3"/>
  <c r="G46" i="3"/>
  <c r="AO45" i="3"/>
  <c r="AP45" i="3"/>
  <c r="AN45" i="3"/>
  <c r="AB45" i="3"/>
  <c r="AC45" i="3"/>
  <c r="S45" i="3"/>
  <c r="T45" i="3"/>
  <c r="R45" i="3"/>
  <c r="N45" i="3"/>
  <c r="O45" i="3"/>
  <c r="F45" i="3"/>
  <c r="G45" i="3"/>
  <c r="AO44" i="3"/>
  <c r="AP44" i="3"/>
  <c r="AN44" i="3"/>
  <c r="AB44" i="3"/>
  <c r="AC44" i="3"/>
  <c r="S44" i="3"/>
  <c r="T44" i="3"/>
  <c r="R44" i="3"/>
  <c r="N44" i="3"/>
  <c r="O44" i="3"/>
  <c r="F44" i="3"/>
  <c r="G44" i="3"/>
  <c r="AO43" i="3"/>
  <c r="AP43" i="3"/>
  <c r="AN43" i="3"/>
  <c r="AB43" i="3"/>
  <c r="AC43" i="3"/>
  <c r="S43" i="3"/>
  <c r="T43" i="3"/>
  <c r="R43" i="3"/>
  <c r="N43" i="3"/>
  <c r="O43" i="3"/>
  <c r="F43" i="3"/>
  <c r="G43" i="3"/>
  <c r="AO42" i="3"/>
  <c r="AP42" i="3"/>
  <c r="AN42" i="3"/>
  <c r="AB42" i="3"/>
  <c r="AC42" i="3"/>
  <c r="S42" i="3"/>
  <c r="T42" i="3"/>
  <c r="R42" i="3"/>
  <c r="N42" i="3"/>
  <c r="O42" i="3"/>
  <c r="F42" i="3"/>
  <c r="G42" i="3"/>
  <c r="AO41" i="3"/>
  <c r="AP41" i="3"/>
  <c r="AN41" i="3"/>
  <c r="AB41" i="3"/>
  <c r="AC41" i="3"/>
  <c r="S41" i="3"/>
  <c r="T41" i="3"/>
  <c r="R41" i="3"/>
  <c r="N41" i="3"/>
  <c r="O41" i="3"/>
  <c r="F41" i="3"/>
  <c r="G41" i="3"/>
  <c r="AO40" i="3"/>
  <c r="AP40" i="3"/>
  <c r="AN40" i="3"/>
  <c r="AB40" i="3"/>
  <c r="AC40" i="3"/>
  <c r="S40" i="3"/>
  <c r="T40" i="3"/>
  <c r="R40" i="3"/>
  <c r="N40" i="3"/>
  <c r="O40" i="3"/>
  <c r="F40" i="3"/>
  <c r="G40" i="3"/>
  <c r="AO39" i="3"/>
  <c r="AP39" i="3"/>
  <c r="AN39" i="3"/>
  <c r="AB39" i="3"/>
  <c r="AC39" i="3"/>
  <c r="S39" i="3"/>
  <c r="T39" i="3"/>
  <c r="R39" i="3"/>
  <c r="N39" i="3"/>
  <c r="O39" i="3"/>
  <c r="F39" i="3"/>
  <c r="G39" i="3"/>
  <c r="AO38" i="3"/>
  <c r="AP38" i="3"/>
  <c r="AN38" i="3"/>
  <c r="AB38" i="3"/>
  <c r="AC38" i="3"/>
  <c r="S38" i="3"/>
  <c r="T38" i="3"/>
  <c r="R38" i="3"/>
  <c r="N38" i="3"/>
  <c r="O38" i="3"/>
  <c r="F38" i="3"/>
  <c r="G38" i="3"/>
  <c r="AO37" i="3"/>
  <c r="AP37" i="3"/>
  <c r="AN37" i="3"/>
  <c r="AB37" i="3"/>
  <c r="AC37" i="3"/>
  <c r="S37" i="3"/>
  <c r="T37" i="3"/>
  <c r="R37" i="3"/>
  <c r="N37" i="3"/>
  <c r="O37" i="3"/>
  <c r="F37" i="3"/>
  <c r="G37" i="3"/>
  <c r="AO36" i="3"/>
  <c r="AP36" i="3"/>
  <c r="AN36" i="3"/>
  <c r="AB36" i="3"/>
  <c r="AC36" i="3"/>
  <c r="S36" i="3"/>
  <c r="T36" i="3"/>
  <c r="R36" i="3"/>
  <c r="N36" i="3"/>
  <c r="O36" i="3"/>
  <c r="F36" i="3"/>
  <c r="G36" i="3"/>
  <c r="AO35" i="3"/>
  <c r="AP35" i="3"/>
  <c r="AN35" i="3"/>
  <c r="AB35" i="3"/>
  <c r="AC35" i="3"/>
  <c r="S35" i="3"/>
  <c r="T35" i="3"/>
  <c r="R35" i="3"/>
  <c r="N35" i="3"/>
  <c r="O35" i="3"/>
  <c r="F35" i="3"/>
  <c r="G35" i="3"/>
  <c r="AO34" i="3"/>
  <c r="AP34" i="3"/>
  <c r="AN34" i="3"/>
  <c r="AB34" i="3"/>
  <c r="AC34" i="3"/>
  <c r="S34" i="3"/>
  <c r="T34" i="3"/>
  <c r="R34" i="3"/>
  <c r="N34" i="3"/>
  <c r="O34" i="3"/>
  <c r="F34" i="3"/>
  <c r="G34" i="3"/>
  <c r="AO33" i="3"/>
  <c r="AP33" i="3"/>
  <c r="AN33" i="3"/>
  <c r="AB33" i="3"/>
  <c r="AC33" i="3"/>
  <c r="S33" i="3"/>
  <c r="T33" i="3"/>
  <c r="R33" i="3"/>
  <c r="N33" i="3"/>
  <c r="O33" i="3"/>
  <c r="F33" i="3"/>
  <c r="G33" i="3"/>
  <c r="AO32" i="3"/>
  <c r="AP32" i="3"/>
  <c r="AN32" i="3"/>
  <c r="AB32" i="3"/>
  <c r="AC32" i="3"/>
  <c r="S32" i="3"/>
  <c r="T32" i="3"/>
  <c r="R32" i="3"/>
  <c r="N32" i="3"/>
  <c r="O32" i="3"/>
  <c r="F32" i="3"/>
  <c r="G32" i="3"/>
  <c r="AO31" i="3"/>
  <c r="AP31" i="3"/>
  <c r="AN31" i="3"/>
  <c r="AB31" i="3"/>
  <c r="AC31" i="3"/>
  <c r="S31" i="3"/>
  <c r="T31" i="3"/>
  <c r="R31" i="3"/>
  <c r="N31" i="3"/>
  <c r="O31" i="3"/>
  <c r="F31" i="3"/>
  <c r="G31" i="3"/>
  <c r="AO30" i="3"/>
  <c r="AP30" i="3"/>
  <c r="AN30" i="3"/>
  <c r="AB30" i="3"/>
  <c r="AC30" i="3"/>
  <c r="S30" i="3"/>
  <c r="T30" i="3"/>
  <c r="R30" i="3"/>
  <c r="N30" i="3"/>
  <c r="O30" i="3"/>
  <c r="F30" i="3"/>
  <c r="G30" i="3"/>
  <c r="AO29" i="3"/>
  <c r="AP29" i="3"/>
  <c r="AN29" i="3"/>
  <c r="AB29" i="3"/>
  <c r="AC29" i="3"/>
  <c r="S29" i="3"/>
  <c r="T29" i="3"/>
  <c r="R29" i="3"/>
  <c r="N29" i="3"/>
  <c r="O29" i="3"/>
  <c r="F29" i="3"/>
  <c r="G29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E24" i="3"/>
  <c r="F24" i="3"/>
  <c r="B24" i="3"/>
  <c r="X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O7" i="3"/>
  <c r="AP7" i="3"/>
  <c r="AN6" i="3"/>
  <c r="AB7" i="3"/>
  <c r="AC7" i="3"/>
  <c r="J24" i="3"/>
  <c r="M24" i="3"/>
  <c r="N24" i="3"/>
  <c r="S23" i="3"/>
  <c r="T23" i="3"/>
  <c r="R23" i="3"/>
  <c r="S22" i="3"/>
  <c r="T22" i="3"/>
  <c r="R22" i="3"/>
  <c r="S21" i="3"/>
  <c r="T21" i="3"/>
  <c r="R21" i="3"/>
  <c r="S20" i="3"/>
  <c r="T20" i="3"/>
  <c r="R20" i="3"/>
  <c r="S19" i="3"/>
  <c r="T19" i="3"/>
  <c r="R19" i="3"/>
  <c r="S18" i="3"/>
  <c r="T18" i="3"/>
  <c r="R18" i="3"/>
  <c r="S17" i="3"/>
  <c r="T17" i="3"/>
  <c r="R17" i="3"/>
  <c r="S16" i="3"/>
  <c r="T16" i="3"/>
  <c r="R16" i="3"/>
  <c r="S15" i="3"/>
  <c r="T15" i="3"/>
  <c r="R15" i="3"/>
  <c r="S14" i="3"/>
  <c r="T14" i="3"/>
  <c r="R14" i="3"/>
  <c r="S13" i="3"/>
  <c r="T13" i="3"/>
  <c r="R13" i="3"/>
  <c r="S12" i="3"/>
  <c r="T12" i="3"/>
  <c r="R12" i="3"/>
  <c r="S11" i="3"/>
  <c r="T11" i="3"/>
  <c r="R11" i="3"/>
  <c r="S10" i="3"/>
  <c r="T10" i="3"/>
  <c r="R10" i="3"/>
  <c r="S9" i="3"/>
  <c r="T9" i="3"/>
  <c r="R9" i="3"/>
  <c r="S8" i="3"/>
  <c r="T8" i="3"/>
  <c r="R8" i="3"/>
  <c r="S7" i="3"/>
  <c r="T7" i="3"/>
  <c r="R7" i="3"/>
  <c r="S6" i="3"/>
  <c r="T6" i="3"/>
  <c r="R6" i="3"/>
  <c r="N23" i="3"/>
  <c r="O23" i="3"/>
  <c r="N22" i="3"/>
  <c r="O22" i="3"/>
  <c r="N21" i="3"/>
  <c r="O21" i="3"/>
  <c r="N20" i="3"/>
  <c r="O20" i="3"/>
  <c r="N19" i="3"/>
  <c r="O19" i="3"/>
  <c r="N18" i="3"/>
  <c r="O18" i="3"/>
  <c r="N17" i="3"/>
  <c r="O17" i="3"/>
  <c r="N16" i="3"/>
  <c r="O16" i="3"/>
  <c r="N15" i="3"/>
  <c r="O15" i="3"/>
  <c r="N14" i="3"/>
  <c r="O14" i="3"/>
  <c r="N13" i="3"/>
  <c r="O13" i="3"/>
  <c r="N12" i="3"/>
  <c r="O12" i="3"/>
  <c r="N11" i="3"/>
  <c r="O11" i="3"/>
  <c r="N10" i="3"/>
  <c r="O10" i="3"/>
  <c r="N9" i="3"/>
  <c r="O9" i="3"/>
  <c r="N8" i="3"/>
  <c r="O8" i="3"/>
  <c r="N7" i="3"/>
  <c r="O7" i="3"/>
  <c r="N6" i="3"/>
  <c r="O6" i="3"/>
  <c r="AH24" i="3"/>
  <c r="AG24" i="3"/>
  <c r="Z24" i="3"/>
  <c r="Y24" i="3"/>
  <c r="L24" i="3"/>
  <c r="K24" i="3"/>
  <c r="D24" i="3"/>
  <c r="C24" i="3"/>
  <c r="AN70" i="3"/>
  <c r="AB19" i="3"/>
  <c r="AC19" i="3"/>
  <c r="AN24" i="3"/>
  <c r="U80" i="3"/>
  <c r="S105" i="3"/>
  <c r="T105" i="3"/>
  <c r="U87" i="3"/>
  <c r="AQ86" i="3"/>
  <c r="AQ38" i="3"/>
  <c r="AQ46" i="3"/>
  <c r="AQ55" i="3"/>
  <c r="U56" i="3"/>
  <c r="U8" i="3"/>
  <c r="U38" i="3"/>
  <c r="U46" i="3"/>
  <c r="U19" i="3"/>
  <c r="AB14" i="3"/>
  <c r="AC14" i="3"/>
  <c r="AA116" i="3"/>
  <c r="AB116" i="3"/>
  <c r="AC116" i="3"/>
  <c r="U20" i="3"/>
  <c r="U22" i="3"/>
  <c r="AB10" i="3"/>
  <c r="AC10" i="3"/>
  <c r="U17" i="3"/>
  <c r="AO6" i="3"/>
  <c r="AP6" i="3"/>
  <c r="AQ6" i="3"/>
  <c r="E153" i="3"/>
  <c r="F153" i="3"/>
  <c r="G153" i="3"/>
  <c r="AO13" i="3"/>
  <c r="AP13" i="3"/>
  <c r="AQ13" i="3"/>
  <c r="S108" i="3"/>
  <c r="T108" i="3"/>
  <c r="U108" i="3"/>
  <c r="R154" i="3"/>
  <c r="AB18" i="3"/>
  <c r="AC18" i="3"/>
  <c r="AO9" i="3"/>
  <c r="AP9" i="3"/>
  <c r="AQ9" i="3"/>
  <c r="AI108" i="3"/>
  <c r="M144" i="3"/>
  <c r="N144" i="3"/>
  <c r="O144" i="3"/>
  <c r="U79" i="3"/>
  <c r="U37" i="3"/>
  <c r="AO47" i="3"/>
  <c r="AP47" i="3"/>
  <c r="U53" i="3"/>
  <c r="AQ57" i="3"/>
  <c r="U58" i="3"/>
  <c r="AQ62" i="3"/>
  <c r="AA105" i="3"/>
  <c r="AB105" i="3"/>
  <c r="AC105" i="3"/>
  <c r="AI111" i="3"/>
  <c r="AJ111" i="3"/>
  <c r="AK111" i="3"/>
  <c r="AO18" i="3"/>
  <c r="AP18" i="3"/>
  <c r="AQ18" i="3"/>
  <c r="U41" i="3"/>
  <c r="U52" i="3"/>
  <c r="AQ56" i="3"/>
  <c r="R143" i="3"/>
  <c r="AB8" i="3"/>
  <c r="AC8" i="3"/>
  <c r="U91" i="3"/>
  <c r="AB11" i="3"/>
  <c r="AC11" i="3"/>
  <c r="U29" i="3"/>
  <c r="U30" i="3"/>
  <c r="AQ33" i="3"/>
  <c r="AQ41" i="3"/>
  <c r="U43" i="3"/>
  <c r="U44" i="3"/>
  <c r="R47" i="3"/>
  <c r="R152" i="3"/>
  <c r="R148" i="3"/>
  <c r="AO10" i="3"/>
  <c r="AP10" i="3"/>
  <c r="AQ10" i="3"/>
  <c r="AO11" i="3"/>
  <c r="AP11" i="3"/>
  <c r="AQ11" i="3"/>
  <c r="U32" i="3"/>
  <c r="U40" i="3"/>
  <c r="AQ90" i="3"/>
  <c r="AQ82" i="3"/>
  <c r="AQ78" i="3"/>
  <c r="U39" i="3"/>
  <c r="AQ53" i="3"/>
  <c r="U54" i="3"/>
  <c r="AB70" i="3"/>
  <c r="AC70" i="3"/>
  <c r="AC93" i="3"/>
  <c r="AQ89" i="3"/>
  <c r="AQ81" i="3"/>
  <c r="AQ77" i="3"/>
  <c r="S117" i="3"/>
  <c r="T117" i="3"/>
  <c r="U117" i="3"/>
  <c r="AN93" i="3"/>
  <c r="AJ22" i="3"/>
  <c r="AK22" i="3"/>
  <c r="AI113" i="3"/>
  <c r="AJ113" i="3"/>
  <c r="AK113" i="3"/>
  <c r="AJ14" i="3"/>
  <c r="AK14" i="3"/>
  <c r="U14" i="3"/>
  <c r="U21" i="3"/>
  <c r="AQ34" i="3"/>
  <c r="AQ61" i="3"/>
  <c r="U65" i="3"/>
  <c r="AJ8" i="3"/>
  <c r="AK8" i="3"/>
  <c r="AI107" i="3"/>
  <c r="AJ107" i="3"/>
  <c r="AK107" i="3"/>
  <c r="U12" i="3"/>
  <c r="U16" i="3"/>
  <c r="U33" i="3"/>
  <c r="U34" i="3"/>
  <c r="U35" i="3"/>
  <c r="AQ60" i="3"/>
  <c r="U62" i="3"/>
  <c r="AQ68" i="3"/>
  <c r="U75" i="3"/>
  <c r="AA122" i="3"/>
  <c r="AO23" i="3"/>
  <c r="AP23" i="3"/>
  <c r="AQ23" i="3"/>
  <c r="R155" i="3"/>
  <c r="U9" i="3"/>
  <c r="U11" i="3"/>
  <c r="AB16" i="3"/>
  <c r="AC16" i="3"/>
  <c r="AB23" i="3"/>
  <c r="AC23" i="3"/>
  <c r="AQ7" i="3"/>
  <c r="AO16" i="3"/>
  <c r="AP16" i="3"/>
  <c r="AQ16" i="3"/>
  <c r="AQ36" i="3"/>
  <c r="AQ52" i="3"/>
  <c r="U61" i="3"/>
  <c r="AQ64" i="3"/>
  <c r="AQ67" i="3"/>
  <c r="U68" i="3"/>
  <c r="F105" i="3"/>
  <c r="G105" i="3"/>
  <c r="AA108" i="3"/>
  <c r="AB108" i="3"/>
  <c r="AC108" i="3"/>
  <c r="AB9" i="3"/>
  <c r="AC9" i="3"/>
  <c r="AA112" i="3"/>
  <c r="AB112" i="3"/>
  <c r="AC112" i="3"/>
  <c r="AB13" i="3"/>
  <c r="AC13" i="3"/>
  <c r="AA119" i="3"/>
  <c r="AB119" i="3"/>
  <c r="AC119" i="3"/>
  <c r="AO20" i="3"/>
  <c r="AP20" i="3"/>
  <c r="AQ20" i="3"/>
  <c r="N108" i="3"/>
  <c r="O108" i="3"/>
  <c r="AJ16" i="3"/>
  <c r="AK16" i="3"/>
  <c r="AI115" i="3"/>
  <c r="AJ115" i="3"/>
  <c r="AK115" i="3"/>
  <c r="U6" i="3"/>
  <c r="AB12" i="3"/>
  <c r="AC12" i="3"/>
  <c r="AO8" i="3"/>
  <c r="AP8" i="3"/>
  <c r="AQ8" i="3"/>
  <c r="AO12" i="3"/>
  <c r="AP12" i="3"/>
  <c r="AQ12" i="3"/>
  <c r="AO14" i="3"/>
  <c r="AP14" i="3"/>
  <c r="AQ14" i="3"/>
  <c r="AQ29" i="3"/>
  <c r="AQ30" i="3"/>
  <c r="U31" i="3"/>
  <c r="AQ40" i="3"/>
  <c r="G47" i="3"/>
  <c r="AQ54" i="3"/>
  <c r="U55" i="3"/>
  <c r="AQ58" i="3"/>
  <c r="U59" i="3"/>
  <c r="R70" i="3"/>
  <c r="AI122" i="3"/>
  <c r="AJ122" i="3"/>
  <c r="AK122" i="3"/>
  <c r="AQ70" i="3"/>
  <c r="U85" i="3"/>
  <c r="U82" i="3"/>
  <c r="AQ92" i="3"/>
  <c r="AQ88" i="3"/>
  <c r="AQ76" i="3"/>
  <c r="U13" i="3"/>
  <c r="AB21" i="3"/>
  <c r="AC21" i="3"/>
  <c r="AQ32" i="3"/>
  <c r="U36" i="3"/>
  <c r="AQ37" i="3"/>
  <c r="U42" i="3"/>
  <c r="AQ42" i="3"/>
  <c r="AQ63" i="3"/>
  <c r="U64" i="3"/>
  <c r="AQ66" i="3"/>
  <c r="U67" i="3"/>
  <c r="AQ69" i="3"/>
  <c r="S70" i="3"/>
  <c r="T70" i="3"/>
  <c r="U81" i="3"/>
  <c r="AQ87" i="3"/>
  <c r="F70" i="3"/>
  <c r="G70" i="3"/>
  <c r="O24" i="3"/>
  <c r="AJ17" i="3"/>
  <c r="AK17" i="3"/>
  <c r="AI116" i="3"/>
  <c r="AO17" i="3"/>
  <c r="AP17" i="3"/>
  <c r="AQ17" i="3"/>
  <c r="AQ31" i="3"/>
  <c r="AQ35" i="3"/>
  <c r="AQ39" i="3"/>
  <c r="AQ43" i="3"/>
  <c r="U57" i="3"/>
  <c r="U7" i="3"/>
  <c r="U10" i="3"/>
  <c r="U15" i="3"/>
  <c r="U18" i="3"/>
  <c r="U23" i="3"/>
  <c r="E157" i="3"/>
  <c r="F157" i="3"/>
  <c r="G157" i="3"/>
  <c r="S121" i="3"/>
  <c r="T121" i="3"/>
  <c r="U121" i="3"/>
  <c r="F121" i="3"/>
  <c r="G121" i="3"/>
  <c r="AQ84" i="3"/>
  <c r="O47" i="3"/>
  <c r="U89" i="3"/>
  <c r="AB22" i="3"/>
  <c r="AC22" i="3"/>
  <c r="G24" i="3"/>
  <c r="AQ45" i="3"/>
  <c r="AQ59" i="3"/>
  <c r="U60" i="3"/>
  <c r="U63" i="3"/>
  <c r="AQ65" i="3"/>
  <c r="U66" i="3"/>
  <c r="U69" i="3"/>
  <c r="AQ80" i="3"/>
  <c r="AQ83" i="3"/>
  <c r="AQ79" i="3"/>
  <c r="F107" i="3"/>
  <c r="G107" i="3"/>
  <c r="E123" i="3"/>
  <c r="F123" i="3"/>
  <c r="G123" i="3"/>
  <c r="S107" i="3"/>
  <c r="T107" i="3"/>
  <c r="U107" i="3"/>
  <c r="AJ15" i="3"/>
  <c r="AK15" i="3"/>
  <c r="AI114" i="3"/>
  <c r="AJ114" i="3"/>
  <c r="AK114" i="3"/>
  <c r="AB114" i="3"/>
  <c r="AC114" i="3"/>
  <c r="R151" i="3"/>
  <c r="AJ20" i="3"/>
  <c r="AK20" i="3"/>
  <c r="AI119" i="3"/>
  <c r="AJ119" i="3"/>
  <c r="AK119" i="3"/>
  <c r="AB15" i="3"/>
  <c r="AC15" i="3"/>
  <c r="AO15" i="3"/>
  <c r="AP15" i="3"/>
  <c r="AQ15" i="3"/>
  <c r="AO22" i="3"/>
  <c r="AP22" i="3"/>
  <c r="AQ22" i="3"/>
  <c r="AA24" i="3"/>
  <c r="AB24" i="3"/>
  <c r="AC24" i="3"/>
  <c r="F93" i="3"/>
  <c r="G93" i="3"/>
  <c r="S93" i="3"/>
  <c r="T93" i="3"/>
  <c r="U90" i="3"/>
  <c r="AQ75" i="3"/>
  <c r="AO121" i="3"/>
  <c r="AP121" i="3"/>
  <c r="AQ121" i="3"/>
  <c r="E151" i="3"/>
  <c r="F151" i="3"/>
  <c r="G151" i="3"/>
  <c r="F115" i="3"/>
  <c r="G115" i="3"/>
  <c r="S115" i="3"/>
  <c r="T115" i="3"/>
  <c r="U115" i="3"/>
  <c r="S111" i="3"/>
  <c r="T111" i="3"/>
  <c r="U111" i="3"/>
  <c r="F111" i="3"/>
  <c r="G111" i="3"/>
  <c r="S113" i="3"/>
  <c r="T113" i="3"/>
  <c r="U113" i="3"/>
  <c r="N113" i="3"/>
  <c r="O113" i="3"/>
  <c r="R144" i="3"/>
  <c r="R93" i="3"/>
  <c r="U92" i="3"/>
  <c r="U76" i="3"/>
  <c r="AO93" i="3"/>
  <c r="AP93" i="3"/>
  <c r="R123" i="3"/>
  <c r="AN123" i="3"/>
  <c r="R157" i="3"/>
  <c r="R149" i="3"/>
  <c r="R147" i="3"/>
  <c r="R142" i="3"/>
  <c r="U86" i="3"/>
  <c r="U83" i="3"/>
  <c r="O70" i="3"/>
  <c r="U105" i="3"/>
  <c r="R158" i="3"/>
  <c r="R156" i="3"/>
  <c r="R153" i="3"/>
  <c r="R24" i="3"/>
  <c r="M142" i="3"/>
  <c r="N142" i="3"/>
  <c r="O142" i="3"/>
  <c r="S106" i="3"/>
  <c r="T106" i="3"/>
  <c r="U106" i="3"/>
  <c r="M123" i="3"/>
  <c r="N123" i="3"/>
  <c r="O123" i="3"/>
  <c r="N106" i="3"/>
  <c r="O106" i="3"/>
  <c r="AJ19" i="3"/>
  <c r="AK19" i="3"/>
  <c r="AI118" i="3"/>
  <c r="M154" i="3"/>
  <c r="N154" i="3"/>
  <c r="O154" i="3"/>
  <c r="AQ44" i="3"/>
  <c r="AQ91" i="3"/>
  <c r="AQ85" i="3"/>
  <c r="E150" i="3"/>
  <c r="S114" i="3"/>
  <c r="T114" i="3"/>
  <c r="U114" i="3"/>
  <c r="F114" i="3"/>
  <c r="G114" i="3"/>
  <c r="S119" i="3"/>
  <c r="T119" i="3"/>
  <c r="U119" i="3"/>
  <c r="N119" i="3"/>
  <c r="O119" i="3"/>
  <c r="N112" i="3"/>
  <c r="O112" i="3"/>
  <c r="AJ21" i="3"/>
  <c r="AK21" i="3"/>
  <c r="AI120" i="3"/>
  <c r="S24" i="3"/>
  <c r="T24" i="3"/>
  <c r="AN47" i="3"/>
  <c r="AC47" i="3"/>
  <c r="U78" i="3"/>
  <c r="S122" i="3"/>
  <c r="T122" i="3"/>
  <c r="U122" i="3"/>
  <c r="F122" i="3"/>
  <c r="G122" i="3"/>
  <c r="S116" i="3"/>
  <c r="T116" i="3"/>
  <c r="U116" i="3"/>
  <c r="F116" i="3"/>
  <c r="G116" i="3"/>
  <c r="AB106" i="3"/>
  <c r="AC106" i="3"/>
  <c r="E142" i="3"/>
  <c r="AO106" i="3"/>
  <c r="AP106" i="3"/>
  <c r="AQ106" i="3"/>
  <c r="N122" i="3"/>
  <c r="O122" i="3"/>
  <c r="J159" i="3"/>
  <c r="E156" i="3"/>
  <c r="S120" i="3"/>
  <c r="T120" i="3"/>
  <c r="U120" i="3"/>
  <c r="F120" i="3"/>
  <c r="G120" i="3"/>
  <c r="E145" i="3"/>
  <c r="S109" i="3"/>
  <c r="T109" i="3"/>
  <c r="U109" i="3"/>
  <c r="AO19" i="3"/>
  <c r="AP19" i="3"/>
  <c r="AQ19" i="3"/>
  <c r="AO21" i="3"/>
  <c r="AP21" i="3"/>
  <c r="AQ21" i="3"/>
  <c r="U45" i="3"/>
  <c r="O93" i="3"/>
  <c r="U88" i="3"/>
  <c r="U77" i="3"/>
  <c r="AB107" i="3"/>
  <c r="AC107" i="3"/>
  <c r="AB111" i="3"/>
  <c r="AC111" i="3"/>
  <c r="E147" i="3"/>
  <c r="R150" i="3"/>
  <c r="S47" i="3"/>
  <c r="T47" i="3"/>
  <c r="E154" i="3"/>
  <c r="S118" i="3"/>
  <c r="T118" i="3"/>
  <c r="U118" i="3"/>
  <c r="F118" i="3"/>
  <c r="G118" i="3"/>
  <c r="S112" i="3"/>
  <c r="T112" i="3"/>
  <c r="U112" i="3"/>
  <c r="F112" i="3"/>
  <c r="G112" i="3"/>
  <c r="AJ13" i="3"/>
  <c r="AK13" i="3"/>
  <c r="AI112" i="3"/>
  <c r="AI110" i="3"/>
  <c r="M146" i="3"/>
  <c r="N146" i="3"/>
  <c r="O146" i="3"/>
  <c r="AJ11" i="3"/>
  <c r="AK11" i="3"/>
  <c r="E143" i="3"/>
  <c r="AB109" i="3"/>
  <c r="AC109" i="3"/>
  <c r="AB113" i="3"/>
  <c r="AC113" i="3"/>
  <c r="E149" i="3"/>
  <c r="S110" i="3"/>
  <c r="T110" i="3"/>
  <c r="U110" i="3"/>
  <c r="F110" i="3"/>
  <c r="G110" i="3"/>
  <c r="E146" i="3"/>
  <c r="N110" i="3"/>
  <c r="O110" i="3"/>
  <c r="R146" i="3"/>
  <c r="R141" i="3"/>
  <c r="B159" i="3"/>
  <c r="AK93" i="3"/>
  <c r="AK47" i="3"/>
  <c r="AK70" i="3"/>
  <c r="AI117" i="3"/>
  <c r="AJ18" i="3"/>
  <c r="AK18" i="3"/>
  <c r="AI109" i="3"/>
  <c r="AJ109" i="3"/>
  <c r="AK109" i="3"/>
  <c r="AJ10" i="3"/>
  <c r="AK10" i="3"/>
  <c r="AI24" i="3"/>
  <c r="AI105" i="3"/>
  <c r="M157" i="3"/>
  <c r="R145" i="3"/>
  <c r="AO115" i="3"/>
  <c r="AP115" i="3"/>
  <c r="AQ115" i="3"/>
  <c r="M151" i="3"/>
  <c r="M158" i="3"/>
  <c r="N158" i="3"/>
  <c r="O158" i="3"/>
  <c r="E152" i="3"/>
  <c r="F152" i="3"/>
  <c r="G152" i="3"/>
  <c r="AO107" i="3"/>
  <c r="AP107" i="3"/>
  <c r="AQ107" i="3"/>
  <c r="M147" i="3"/>
  <c r="N147" i="3"/>
  <c r="O147" i="3"/>
  <c r="AO111" i="3"/>
  <c r="AP111" i="3"/>
  <c r="AQ111" i="3"/>
  <c r="M143" i="3"/>
  <c r="N143" i="3"/>
  <c r="O143" i="3"/>
  <c r="M149" i="3"/>
  <c r="N149" i="3"/>
  <c r="O149" i="3"/>
  <c r="AO113" i="3"/>
  <c r="AP113" i="3"/>
  <c r="AQ113" i="3"/>
  <c r="AO122" i="3"/>
  <c r="AP122" i="3"/>
  <c r="AQ122" i="3"/>
  <c r="E155" i="3"/>
  <c r="F155" i="3"/>
  <c r="G155" i="3"/>
  <c r="AO108" i="3"/>
  <c r="AP108" i="3"/>
  <c r="AQ108" i="3"/>
  <c r="AJ108" i="3"/>
  <c r="AK108" i="3"/>
  <c r="E144" i="3"/>
  <c r="S144" i="3"/>
  <c r="T144" i="3"/>
  <c r="U144" i="3"/>
  <c r="E141" i="3"/>
  <c r="F141" i="3"/>
  <c r="G141" i="3"/>
  <c r="AQ47" i="3"/>
  <c r="U47" i="3"/>
  <c r="U24" i="3"/>
  <c r="E148" i="3"/>
  <c r="F148" i="3"/>
  <c r="G148" i="3"/>
  <c r="AA123" i="3"/>
  <c r="AB123" i="3"/>
  <c r="AC123" i="3"/>
  <c r="E158" i="3"/>
  <c r="F158" i="3"/>
  <c r="G158" i="3"/>
  <c r="AB122" i="3"/>
  <c r="AC122" i="3"/>
  <c r="AQ93" i="3"/>
  <c r="U70" i="3"/>
  <c r="AO119" i="3"/>
  <c r="AP119" i="3"/>
  <c r="AQ119" i="3"/>
  <c r="M155" i="3"/>
  <c r="N155" i="3"/>
  <c r="O155" i="3"/>
  <c r="U93" i="3"/>
  <c r="S123" i="3"/>
  <c r="T123" i="3"/>
  <c r="U123" i="3"/>
  <c r="M150" i="3"/>
  <c r="N150" i="3"/>
  <c r="O150" i="3"/>
  <c r="AO114" i="3"/>
  <c r="AP114" i="3"/>
  <c r="AQ114" i="3"/>
  <c r="AO116" i="3"/>
  <c r="AP116" i="3"/>
  <c r="AQ116" i="3"/>
  <c r="AJ116" i="3"/>
  <c r="AK116" i="3"/>
  <c r="M152" i="3"/>
  <c r="N152" i="3"/>
  <c r="O152" i="3"/>
  <c r="AJ105" i="3"/>
  <c r="AK105" i="3"/>
  <c r="AI123" i="3"/>
  <c r="AJ123" i="3"/>
  <c r="AK123" i="3"/>
  <c r="AO105" i="3"/>
  <c r="AP105" i="3"/>
  <c r="AQ105" i="3"/>
  <c r="N151" i="3"/>
  <c r="O151" i="3"/>
  <c r="S151" i="3"/>
  <c r="T151" i="3"/>
  <c r="U151" i="3"/>
  <c r="AJ24" i="3"/>
  <c r="AK24" i="3"/>
  <c r="AO24" i="3"/>
  <c r="AP24" i="3"/>
  <c r="AQ24" i="3"/>
  <c r="AJ117" i="3"/>
  <c r="AK117" i="3"/>
  <c r="AO117" i="3"/>
  <c r="AP117" i="3"/>
  <c r="AQ117" i="3"/>
  <c r="R159" i="3"/>
  <c r="F147" i="3"/>
  <c r="G147" i="3"/>
  <c r="S147" i="3"/>
  <c r="T147" i="3"/>
  <c r="U147" i="3"/>
  <c r="AJ118" i="3"/>
  <c r="AK118" i="3"/>
  <c r="AO118" i="3"/>
  <c r="AP118" i="3"/>
  <c r="AQ118" i="3"/>
  <c r="AO109" i="3"/>
  <c r="AP109" i="3"/>
  <c r="AQ109" i="3"/>
  <c r="AJ120" i="3"/>
  <c r="AK120" i="3"/>
  <c r="M156" i="3"/>
  <c r="N156" i="3"/>
  <c r="O156" i="3"/>
  <c r="AO120" i="3"/>
  <c r="AP120" i="3"/>
  <c r="AQ120" i="3"/>
  <c r="S146" i="3"/>
  <c r="T146" i="3"/>
  <c r="U146" i="3"/>
  <c r="F146" i="3"/>
  <c r="G146" i="3"/>
  <c r="F143" i="3"/>
  <c r="G143" i="3"/>
  <c r="AJ112" i="3"/>
  <c r="AK112" i="3"/>
  <c r="AO112" i="3"/>
  <c r="AP112" i="3"/>
  <c r="AQ112" i="3"/>
  <c r="F156" i="3"/>
  <c r="G156" i="3"/>
  <c r="M141" i="3"/>
  <c r="M153" i="3"/>
  <c r="F154" i="3"/>
  <c r="G154" i="3"/>
  <c r="S154" i="3"/>
  <c r="T154" i="3"/>
  <c r="U154" i="3"/>
  <c r="F145" i="3"/>
  <c r="G145" i="3"/>
  <c r="S142" i="3"/>
  <c r="T142" i="3"/>
  <c r="U142" i="3"/>
  <c r="F142" i="3"/>
  <c r="G142" i="3"/>
  <c r="M148" i="3"/>
  <c r="N148" i="3"/>
  <c r="O148" i="3"/>
  <c r="N157" i="3"/>
  <c r="O157" i="3"/>
  <c r="S157" i="3"/>
  <c r="T157" i="3"/>
  <c r="U157" i="3"/>
  <c r="M145" i="3"/>
  <c r="N145" i="3"/>
  <c r="O145" i="3"/>
  <c r="F149" i="3"/>
  <c r="G149" i="3"/>
  <c r="AJ110" i="3"/>
  <c r="AK110" i="3"/>
  <c r="AO110" i="3"/>
  <c r="AP110" i="3"/>
  <c r="AQ110" i="3"/>
  <c r="F150" i="3"/>
  <c r="G150" i="3"/>
  <c r="S149" i="3"/>
  <c r="T149" i="3"/>
  <c r="U149" i="3"/>
  <c r="S143" i="3"/>
  <c r="T143" i="3"/>
  <c r="U143" i="3"/>
  <c r="E159" i="3"/>
  <c r="F159" i="3"/>
  <c r="G159" i="3"/>
  <c r="F144" i="3"/>
  <c r="G144" i="3"/>
  <c r="S158" i="3"/>
  <c r="T158" i="3"/>
  <c r="U158" i="3"/>
  <c r="AO123" i="3"/>
  <c r="AP123" i="3"/>
  <c r="AQ123" i="3"/>
  <c r="S155" i="3"/>
  <c r="T155" i="3"/>
  <c r="U155" i="3"/>
  <c r="S150" i="3"/>
  <c r="T150" i="3"/>
  <c r="U150" i="3"/>
  <c r="S152" i="3"/>
  <c r="T152" i="3"/>
  <c r="U152" i="3"/>
  <c r="S156" i="3"/>
  <c r="T156" i="3"/>
  <c r="U156" i="3"/>
  <c r="M159" i="3"/>
  <c r="N159" i="3"/>
  <c r="O159" i="3"/>
  <c r="N141" i="3"/>
  <c r="O141" i="3"/>
  <c r="S141" i="3"/>
  <c r="T141" i="3"/>
  <c r="U141" i="3"/>
  <c r="S145" i="3"/>
  <c r="T145" i="3"/>
  <c r="U145" i="3"/>
  <c r="N153" i="3"/>
  <c r="O153" i="3"/>
  <c r="S153" i="3"/>
  <c r="T153" i="3"/>
  <c r="U153" i="3"/>
  <c r="S148" i="3"/>
  <c r="T148" i="3"/>
  <c r="U148" i="3"/>
  <c r="S159" i="3"/>
  <c r="T159" i="3"/>
  <c r="U159" i="3"/>
  <c r="AB101" i="3"/>
  <c r="F101" i="3"/>
</calcChain>
</file>

<file path=xl/sharedStrings.xml><?xml version="1.0" encoding="utf-8"?>
<sst xmlns="http://schemas.openxmlformats.org/spreadsheetml/2006/main" count="946" uniqueCount="52">
  <si>
    <t>0-4 años</t>
  </si>
  <si>
    <t>5-9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</si>
  <si>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</si>
  <si>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</si>
  <si>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</si>
  <si>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</si>
  <si>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</si>
  <si>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</si>
  <si>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</si>
  <si>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</si>
  <si>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</si>
  <si>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</si>
  <si>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</si>
  <si>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</si>
  <si>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</si>
  <si>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 xml:space="preserve">75-79 años </t>
  </si>
  <si>
    <t>80-84 años</t>
  </si>
  <si>
    <t>≥ 85 años</t>
  </si>
  <si>
    <t>Total</t>
  </si>
  <si>
    <t>Mujeres</t>
  </si>
  <si>
    <t>Varones</t>
  </si>
  <si>
    <t>Varones + Mujeres</t>
  </si>
  <si>
    <t>año</t>
  </si>
  <si>
    <t>días exposición</t>
  </si>
  <si>
    <t>Total período</t>
  </si>
  <si>
    <t>Tramo etario</t>
  </si>
  <si>
    <t>Suma días de necesidad IBP todos los varones</t>
  </si>
  <si>
    <t>Varones con evento susceptible de IBP/ año</t>
  </si>
  <si>
    <t>[Días con evento/ año] * [DDD IBP/ año] necesario en varones</t>
  </si>
  <si>
    <t>[Días con evento/ año] * [DDD IBP/ año] necesario en mujeres</t>
  </si>
  <si>
    <t>Suma días de necesidad IBP todos los mujeres</t>
  </si>
  <si>
    <t>Mujeres con evento susceptible de IBP/ año</t>
  </si>
  <si>
    <t>[Días con evento/ año] * [DDD IBP/ año] necesario en var + muj</t>
  </si>
  <si>
    <t>Nº Hab Cupo 1 (varones)</t>
  </si>
  <si>
    <t>Nº Hab Cupo 1 (mujeres)</t>
  </si>
  <si>
    <t>Nº Hab Cupo 1 (var + muj)</t>
  </si>
  <si>
    <t>Nº Hab Cupo 2 (varones)</t>
  </si>
  <si>
    <t>Nº Hab Cupo 2 (mujeres)</t>
  </si>
  <si>
    <t>Nº Hab Cupo 2 (var + muj)</t>
  </si>
  <si>
    <t>Cupo 2</t>
  </si>
  <si>
    <t>Cupo 1</t>
  </si>
  <si>
    <t>306 días de 2017</t>
  </si>
  <si>
    <t xml:space="preserve">Varones </t>
  </si>
  <si>
    <t>1401 días (3,8 años) 2014-2017</t>
  </si>
  <si>
    <t>Cupo 1+2</t>
  </si>
  <si>
    <t>Nº Hab Cupo 1 + 2 (varones)</t>
  </si>
  <si>
    <t>Nº Hab Cupo 1 + 2 (mujeres)</t>
  </si>
  <si>
    <t>Nº Hab Cupo 1 + 2 (var + muj)</t>
  </si>
  <si>
    <t>Necesidad  teórica de IBP en nº DDD/ dia</t>
  </si>
  <si>
    <t>Necesidad  teórica de IBP en DHD = nº DDD/ dia / 1000 habitantes</t>
  </si>
  <si>
    <t xml:space="preserve">       Necesidad teórica</t>
  </si>
  <si>
    <t>Suplemento 1: Necesidad teórica de IBP en dos cupos, según los registros del SES en 2014-17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</si>
</sst>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\ _€_-;\-* #,##0.0\ _€_-;_-* &quot;-&quot;?\ _€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wrapText="1"/>
    </xf>
    <xf numFmtId="164" fontId="4" fillId="0" borderId="0" xfId="0" applyNumberFormat="1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3" fillId="0" borderId="0" xfId="0" applyFont="1" applyFill="1" applyBorder="1"/>
    <xf numFmtId="0" fontId="10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3" fontId="2" fillId="0" borderId="0" xfId="1" applyFont="1" applyBorder="1"/>
    <xf numFmtId="43" fontId="2" fillId="0" borderId="0" xfId="1" applyFont="1" applyBorder="1" applyAlignment="1">
      <alignment horizontal="center"/>
    </xf>
    <xf numFmtId="165" fontId="4" fillId="0" borderId="0" xfId="2" applyNumberFormat="1" applyFont="1"/>
    <xf numFmtId="2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3" fillId="0" borderId="0" xfId="0" applyNumberFormat="1" applyFont="1" applyFill="1" applyAlignment="1">
      <alignment horizontal="right"/>
    </xf>
    <xf numFmtId="2" fontId="14" fillId="0" borderId="1" xfId="1" applyNumberFormat="1" applyFont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" fontId="17" fillId="0" borderId="1" xfId="1" applyNumberFormat="1" applyFont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/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ont="1"/>
    <xf numFmtId="0" fontId="13" fillId="0" borderId="0" xfId="0" applyFont="1" applyFill="1" applyAlignment="1">
      <alignment horizontal="left"/>
    </xf>
    <xf numFmtId="0" fontId="12" fillId="0" borderId="0" xfId="0" applyFont="1" applyFill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6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vertical="center"/>
    </xf>
    <xf numFmtId="0" fontId="13" fillId="5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3" fillId="4" borderId="0" xfId="0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 wrapText="1"/>
    </xf>
    <xf numFmtId="0" fontId="1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993300"/>
      <color rgb="FF99FF66"/>
      <color rgb="FF0000FF"/>
      <color rgb="FFCCFFFF"/>
      <color rgb="FFFFFFCC"/>
      <color rgb="FFFFFF99"/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160"/>
  <sheetViews>
    <sheetView tabSelected="1" zoomScaleNormal="100" workbookViewId="0">
      <selection activeCell="J14" sqref="J14"/>
    </sheetView>
  </sheetViews>
  <sheetFormatPr baseColWidth="10" defaultColWidth="11.42578125" defaultRowHeight="12.75" x14ac:dyDescent="0.2"/>
  <cols>
    <col min="1" max="1" width="17.140625" style="1" customWidth="1"/>
    <col min="2" max="2" width="12.28515625" style="2" customWidth="1"/>
    <col min="3" max="3" width="13.28515625" style="2" customWidth="1"/>
    <col min="4" max="4" width="11.7109375" style="2" customWidth="1"/>
    <col min="5" max="5" width="14.42578125" style="2" customWidth="1"/>
    <col min="6" max="6" width="12.28515625" style="2" customWidth="1"/>
    <col min="7" max="7" width="14.140625" style="2" customWidth="1"/>
    <col min="8" max="8" width="2.85546875" style="2" customWidth="1"/>
    <col min="9" max="9" width="17.5703125" style="2" customWidth="1"/>
    <col min="10" max="10" width="12.28515625" style="1" customWidth="1"/>
    <col min="11" max="11" width="13.42578125" style="1" customWidth="1"/>
    <col min="12" max="12" width="13" style="1" customWidth="1"/>
    <col min="13" max="13" width="15.85546875" style="1" customWidth="1"/>
    <col min="14" max="14" width="14.42578125" style="1" customWidth="1"/>
    <col min="15" max="15" width="15.5703125" style="2" customWidth="1"/>
    <col min="16" max="16" width="3.5703125" style="1" customWidth="1"/>
    <col min="17" max="17" width="19.85546875" style="2" customWidth="1"/>
    <col min="18" max="18" width="11.85546875" style="2" customWidth="1"/>
    <col min="19" max="19" width="18.140625" style="2" customWidth="1"/>
    <col min="20" max="21" width="14.28515625" style="2" customWidth="1"/>
    <col min="22" max="22" width="12" style="2" customWidth="1"/>
    <col min="23" max="23" width="20.42578125" style="2" customWidth="1"/>
    <col min="24" max="24" width="13.85546875" style="2" customWidth="1"/>
    <col min="25" max="25" width="15.140625" style="2" customWidth="1"/>
    <col min="26" max="26" width="12" style="2" customWidth="1"/>
    <col min="27" max="27" width="17.5703125" style="2" customWidth="1"/>
    <col min="28" max="28" width="13.85546875" style="2" customWidth="1"/>
    <col min="29" max="29" width="14.5703125" style="2" customWidth="1"/>
    <col min="30" max="30" width="3.5703125" style="2" customWidth="1"/>
    <col min="31" max="31" width="22.140625" style="2" customWidth="1"/>
    <col min="32" max="32" width="15.5703125" style="2" customWidth="1"/>
    <col min="33" max="34" width="13.7109375" style="2" customWidth="1"/>
    <col min="35" max="35" width="17.7109375" style="2" customWidth="1"/>
    <col min="36" max="36" width="15.5703125" style="2" customWidth="1"/>
    <col min="37" max="37" width="14.7109375" style="2" customWidth="1"/>
    <col min="38" max="38" width="3.85546875" style="2" customWidth="1"/>
    <col min="39" max="39" width="22.7109375" style="2" customWidth="1"/>
    <col min="40" max="40" width="13.7109375" style="2" customWidth="1"/>
    <col min="41" max="41" width="22.7109375" style="2" customWidth="1"/>
    <col min="42" max="42" width="13.7109375" style="2" customWidth="1"/>
    <col min="43" max="43" width="15.7109375" style="2" customWidth="1"/>
    <col min="44" max="44" width="12" style="2" customWidth="1"/>
    <col min="45" max="16384" width="11.42578125" style="2"/>
  </cols>
  <sheetData>
    <row r="2" spans="1:44" ht="23.25" x14ac:dyDescent="0.35">
      <c r="A2" s="84" t="s">
        <v>51</v>
      </c>
    </row>
    <row r="4" spans="1:44" s="83" customFormat="1" ht="15" x14ac:dyDescent="0.25">
      <c r="A4" s="76">
        <v>2014</v>
      </c>
      <c r="B4" s="77" t="s">
        <v>40</v>
      </c>
      <c r="C4" s="78" t="s">
        <v>20</v>
      </c>
      <c r="D4" s="72"/>
      <c r="E4" s="73"/>
      <c r="F4" s="72" t="s">
        <v>50</v>
      </c>
      <c r="G4" s="73"/>
      <c r="H4" s="73"/>
      <c r="I4" s="76">
        <v>2014</v>
      </c>
      <c r="J4" s="77" t="s">
        <v>39</v>
      </c>
      <c r="K4" s="78" t="s">
        <v>19</v>
      </c>
      <c r="L4" s="72"/>
      <c r="M4" s="73"/>
      <c r="N4" s="72" t="s">
        <v>50</v>
      </c>
      <c r="O4" s="73"/>
      <c r="P4" s="73"/>
      <c r="Q4" s="76">
        <v>2014</v>
      </c>
      <c r="R4" s="77" t="s">
        <v>40</v>
      </c>
      <c r="S4" s="78" t="s">
        <v>21</v>
      </c>
      <c r="T4" s="70" t="s">
        <v>50</v>
      </c>
      <c r="V4" s="73"/>
      <c r="W4" s="80">
        <v>2014</v>
      </c>
      <c r="X4" s="81" t="s">
        <v>39</v>
      </c>
      <c r="Y4" s="82" t="s">
        <v>20</v>
      </c>
      <c r="Z4" s="73"/>
      <c r="AA4" s="73"/>
      <c r="AB4" s="73"/>
      <c r="AC4" s="73"/>
      <c r="AD4" s="73"/>
      <c r="AE4" s="80">
        <v>2014</v>
      </c>
      <c r="AF4" s="81" t="s">
        <v>39</v>
      </c>
      <c r="AG4" s="82" t="s">
        <v>19</v>
      </c>
      <c r="AH4" s="73"/>
      <c r="AI4" s="73"/>
      <c r="AJ4" s="70" t="s">
        <v>50</v>
      </c>
      <c r="AL4" s="73"/>
      <c r="AM4" s="80">
        <v>2014</v>
      </c>
      <c r="AN4" s="81" t="s">
        <v>39</v>
      </c>
      <c r="AO4" s="82" t="s">
        <v>21</v>
      </c>
      <c r="AP4" s="70" t="s">
        <v>50</v>
      </c>
      <c r="AR4" s="79"/>
    </row>
    <row r="5" spans="1:44" ht="63.75" x14ac:dyDescent="0.2">
      <c r="A5" s="28" t="s">
        <v>25</v>
      </c>
      <c r="B5" s="9" t="s">
        <v>33</v>
      </c>
      <c r="C5" s="5" t="s">
        <v>26</v>
      </c>
      <c r="D5" s="5" t="s">
        <v>27</v>
      </c>
      <c r="E5" s="5" t="s">
        <v>28</v>
      </c>
      <c r="F5" s="9" t="s">
        <v>48</v>
      </c>
      <c r="G5" s="9" t="s">
        <v>49</v>
      </c>
      <c r="H5" s="6"/>
      <c r="I5" s="28" t="s">
        <v>25</v>
      </c>
      <c r="J5" s="9" t="s">
        <v>34</v>
      </c>
      <c r="K5" s="5" t="s">
        <v>30</v>
      </c>
      <c r="L5" s="5" t="s">
        <v>31</v>
      </c>
      <c r="M5" s="5" t="s">
        <v>29</v>
      </c>
      <c r="N5" s="9" t="s">
        <v>48</v>
      </c>
      <c r="O5" s="9" t="s">
        <v>49</v>
      </c>
      <c r="P5" s="41"/>
      <c r="Q5" s="46" t="s">
        <v>25</v>
      </c>
      <c r="R5" s="9" t="s">
        <v>35</v>
      </c>
      <c r="S5" s="5" t="s">
        <v>32</v>
      </c>
      <c r="T5" s="9" t="s">
        <v>48</v>
      </c>
      <c r="U5" s="9" t="s">
        <v>49</v>
      </c>
      <c r="V5" s="7"/>
      <c r="W5" s="28" t="s">
        <v>25</v>
      </c>
      <c r="X5" s="9" t="s">
        <v>36</v>
      </c>
      <c r="Y5" s="5" t="s">
        <v>26</v>
      </c>
      <c r="Z5" s="5" t="s">
        <v>27</v>
      </c>
      <c r="AA5" s="5" t="s">
        <v>28</v>
      </c>
      <c r="AB5" s="9" t="s">
        <v>48</v>
      </c>
      <c r="AC5" s="9" t="s">
        <v>49</v>
      </c>
      <c r="AD5" s="6"/>
      <c r="AE5" s="28" t="s">
        <v>25</v>
      </c>
      <c r="AF5" s="9" t="s">
        <v>37</v>
      </c>
      <c r="AG5" s="5" t="s">
        <v>30</v>
      </c>
      <c r="AH5" s="5" t="s">
        <v>31</v>
      </c>
      <c r="AI5" s="5" t="s">
        <v>29</v>
      </c>
      <c r="AJ5" s="9" t="s">
        <v>48</v>
      </c>
      <c r="AK5" s="9" t="s">
        <v>49</v>
      </c>
      <c r="AL5" s="7"/>
      <c r="AM5" s="46" t="s">
        <v>25</v>
      </c>
      <c r="AN5" s="9" t="s">
        <v>38</v>
      </c>
      <c r="AO5" s="5" t="s">
        <v>32</v>
      </c>
      <c r="AP5" s="9" t="s">
        <v>48</v>
      </c>
      <c r="AQ5" s="9" t="s">
        <v>49</v>
      </c>
    </row>
    <row r="6" spans="1:44" ht="18" customHeight="1" x14ac:dyDescent="0.2">
      <c r="A6" s="29" t="s">
        <v>0</v>
      </c>
      <c r="B6" s="30">
        <v>5</v>
      </c>
      <c r="C6" s="25">
        <v>0</v>
      </c>
      <c r="D6" s="25">
        <v>0</v>
      </c>
      <c r="E6" s="25">
        <v>0</v>
      </c>
      <c r="F6" s="22">
        <f t="shared" ref="F6:F24" si="0">E6/365</f>
        <v>0</v>
      </c>
      <c r="G6" s="22">
        <f t="shared" ref="G6:G24" si="1">(F6/B6)*1000</f>
        <v>0</v>
      </c>
      <c r="H6" s="7"/>
      <c r="I6" s="29" t="s">
        <v>0</v>
      </c>
      <c r="J6" s="30">
        <v>4</v>
      </c>
      <c r="K6" s="25">
        <v>0</v>
      </c>
      <c r="L6" s="25">
        <v>0</v>
      </c>
      <c r="M6" s="25">
        <v>0</v>
      </c>
      <c r="N6" s="22">
        <f t="shared" ref="N6:N24" si="2">M6/365</f>
        <v>0</v>
      </c>
      <c r="O6" s="22">
        <f t="shared" ref="O6:O24" si="3">(N6/J6)*1000</f>
        <v>0</v>
      </c>
      <c r="P6" s="42"/>
      <c r="Q6" s="45" t="s">
        <v>0</v>
      </c>
      <c r="R6" s="30">
        <f t="shared" ref="R6:R24" si="4">B6+J6</f>
        <v>9</v>
      </c>
      <c r="S6" s="25">
        <f t="shared" ref="S6:S24" si="5">E6+M6</f>
        <v>0</v>
      </c>
      <c r="T6" s="22">
        <f t="shared" ref="T6:T24" si="6">S6/365</f>
        <v>0</v>
      </c>
      <c r="U6" s="22">
        <f t="shared" ref="U6:U24" si="7">(T6/R6)*1000</f>
        <v>0</v>
      </c>
      <c r="V6" s="7"/>
      <c r="W6" s="29" t="s">
        <v>0</v>
      </c>
      <c r="X6" s="30">
        <v>1</v>
      </c>
      <c r="Y6" s="25">
        <v>0</v>
      </c>
      <c r="Z6" s="25">
        <v>0</v>
      </c>
      <c r="AA6" s="25">
        <f>Y6</f>
        <v>0</v>
      </c>
      <c r="AB6" s="22">
        <f t="shared" ref="AB6:AB24" si="8">AA6/365</f>
        <v>0</v>
      </c>
      <c r="AC6" s="22">
        <f t="shared" ref="AC6:AC24" si="9">(AB6/X6)*1000</f>
        <v>0</v>
      </c>
      <c r="AD6" s="7"/>
      <c r="AE6" s="29" t="s">
        <v>0</v>
      </c>
      <c r="AF6" s="30">
        <v>5</v>
      </c>
      <c r="AG6" s="25">
        <v>0</v>
      </c>
      <c r="AH6" s="25">
        <v>0</v>
      </c>
      <c r="AI6" s="25">
        <f t="shared" ref="AI6:AI23" si="10">AG6</f>
        <v>0</v>
      </c>
      <c r="AJ6" s="22">
        <f t="shared" ref="AJ6:AJ24" si="11">AI6/365</f>
        <v>0</v>
      </c>
      <c r="AK6" s="22">
        <f t="shared" ref="AK6:AK24" si="12">(AJ6/AF6)*1000</f>
        <v>0</v>
      </c>
      <c r="AL6" s="7"/>
      <c r="AM6" s="45" t="s">
        <v>0</v>
      </c>
      <c r="AN6" s="30">
        <f t="shared" ref="AN6:AN24" si="13">X6+AF6</f>
        <v>6</v>
      </c>
      <c r="AO6" s="25">
        <f t="shared" ref="AO6:AO24" si="14">AA6+AI6</f>
        <v>0</v>
      </c>
      <c r="AP6" s="22">
        <f t="shared" ref="AP6:AP24" si="15">AO6/365</f>
        <v>0</v>
      </c>
      <c r="AQ6" s="22">
        <f t="shared" ref="AQ6:AQ24" si="16">(AP6/AN6)*1000</f>
        <v>0</v>
      </c>
    </row>
    <row r="7" spans="1:44" ht="15" x14ac:dyDescent="0.2">
      <c r="A7" s="29" t="s">
        <v>1</v>
      </c>
      <c r="B7" s="30">
        <v>11</v>
      </c>
      <c r="C7" s="25">
        <v>0</v>
      </c>
      <c r="D7" s="25">
        <v>0</v>
      </c>
      <c r="E7" s="25">
        <v>0</v>
      </c>
      <c r="F7" s="22">
        <f t="shared" si="0"/>
        <v>0</v>
      </c>
      <c r="G7" s="22">
        <f t="shared" si="1"/>
        <v>0</v>
      </c>
      <c r="H7" s="7"/>
      <c r="I7" s="29" t="s">
        <v>1</v>
      </c>
      <c r="J7" s="30">
        <v>8</v>
      </c>
      <c r="K7" s="25">
        <v>0</v>
      </c>
      <c r="L7" s="25">
        <v>0</v>
      </c>
      <c r="M7" s="25">
        <v>0</v>
      </c>
      <c r="N7" s="22">
        <f t="shared" si="2"/>
        <v>0</v>
      </c>
      <c r="O7" s="22">
        <f t="shared" si="3"/>
        <v>0</v>
      </c>
      <c r="P7" s="42"/>
      <c r="Q7" s="45" t="s">
        <v>1</v>
      </c>
      <c r="R7" s="30">
        <f t="shared" si="4"/>
        <v>19</v>
      </c>
      <c r="S7" s="25">
        <f t="shared" si="5"/>
        <v>0</v>
      </c>
      <c r="T7" s="22">
        <f t="shared" si="6"/>
        <v>0</v>
      </c>
      <c r="U7" s="22">
        <f t="shared" si="7"/>
        <v>0</v>
      </c>
      <c r="V7" s="7"/>
      <c r="W7" s="29" t="s">
        <v>1</v>
      </c>
      <c r="X7" s="30">
        <v>8</v>
      </c>
      <c r="Y7" s="25">
        <v>0</v>
      </c>
      <c r="Z7" s="25">
        <v>0</v>
      </c>
      <c r="AA7" s="25">
        <f t="shared" ref="AA7:AA23" si="17">Y7</f>
        <v>0</v>
      </c>
      <c r="AB7" s="22">
        <f t="shared" si="8"/>
        <v>0</v>
      </c>
      <c r="AC7" s="22">
        <f t="shared" si="9"/>
        <v>0</v>
      </c>
      <c r="AD7" s="7"/>
      <c r="AE7" s="29" t="s">
        <v>1</v>
      </c>
      <c r="AF7" s="30">
        <v>7</v>
      </c>
      <c r="AG7" s="25">
        <v>0</v>
      </c>
      <c r="AH7" s="25">
        <v>0</v>
      </c>
      <c r="AI7" s="25">
        <f t="shared" si="10"/>
        <v>0</v>
      </c>
      <c r="AJ7" s="22">
        <f t="shared" si="11"/>
        <v>0</v>
      </c>
      <c r="AK7" s="22">
        <f t="shared" si="12"/>
        <v>0</v>
      </c>
      <c r="AL7" s="7"/>
      <c r="AM7" s="45" t="s">
        <v>1</v>
      </c>
      <c r="AN7" s="30">
        <f t="shared" si="13"/>
        <v>15</v>
      </c>
      <c r="AO7" s="25">
        <f t="shared" si="14"/>
        <v>0</v>
      </c>
      <c r="AP7" s="22">
        <f t="shared" si="15"/>
        <v>0</v>
      </c>
      <c r="AQ7" s="22">
        <f t="shared" si="16"/>
        <v>0</v>
      </c>
    </row>
    <row r="8" spans="1:44" ht="15" x14ac:dyDescent="0.2">
      <c r="A8" s="29" t="s">
        <v>2</v>
      </c>
      <c r="B8" s="30">
        <v>8</v>
      </c>
      <c r="C8" s="25">
        <v>159</v>
      </c>
      <c r="D8" s="25">
        <v>2</v>
      </c>
      <c r="E8" s="25">
        <v>159</v>
      </c>
      <c r="F8" s="22">
        <f t="shared" si="0"/>
        <v>0.43561643835616437</v>
      </c>
      <c r="G8" s="22">
        <f t="shared" si="1"/>
        <v>54.452054794520549</v>
      </c>
      <c r="H8" s="7"/>
      <c r="I8" s="29" t="s">
        <v>2</v>
      </c>
      <c r="J8" s="30">
        <v>8</v>
      </c>
      <c r="K8" s="25">
        <v>0</v>
      </c>
      <c r="L8" s="25">
        <v>0</v>
      </c>
      <c r="M8" s="25">
        <v>0</v>
      </c>
      <c r="N8" s="22">
        <f t="shared" si="2"/>
        <v>0</v>
      </c>
      <c r="O8" s="22">
        <f t="shared" si="3"/>
        <v>0</v>
      </c>
      <c r="P8" s="42"/>
      <c r="Q8" s="45" t="s">
        <v>2</v>
      </c>
      <c r="R8" s="30">
        <f t="shared" si="4"/>
        <v>16</v>
      </c>
      <c r="S8" s="25">
        <f t="shared" si="5"/>
        <v>159</v>
      </c>
      <c r="T8" s="22">
        <f t="shared" si="6"/>
        <v>0.43561643835616437</v>
      </c>
      <c r="U8" s="22">
        <f t="shared" si="7"/>
        <v>27.226027397260275</v>
      </c>
      <c r="V8" s="7"/>
      <c r="W8" s="29" t="s">
        <v>2</v>
      </c>
      <c r="X8" s="30">
        <v>11</v>
      </c>
      <c r="Y8" s="25">
        <v>0</v>
      </c>
      <c r="Z8" s="25">
        <v>0</v>
      </c>
      <c r="AA8" s="25">
        <f t="shared" si="17"/>
        <v>0</v>
      </c>
      <c r="AB8" s="22">
        <f t="shared" si="8"/>
        <v>0</v>
      </c>
      <c r="AC8" s="22">
        <f t="shared" si="9"/>
        <v>0</v>
      </c>
      <c r="AD8" s="7"/>
      <c r="AE8" s="29" t="s">
        <v>2</v>
      </c>
      <c r="AF8" s="30">
        <v>8</v>
      </c>
      <c r="AG8" s="25">
        <v>0</v>
      </c>
      <c r="AH8" s="25">
        <v>0</v>
      </c>
      <c r="AI8" s="25">
        <f t="shared" si="10"/>
        <v>0</v>
      </c>
      <c r="AJ8" s="22">
        <f t="shared" si="11"/>
        <v>0</v>
      </c>
      <c r="AK8" s="22">
        <f t="shared" si="12"/>
        <v>0</v>
      </c>
      <c r="AL8" s="7"/>
      <c r="AM8" s="45" t="s">
        <v>2</v>
      </c>
      <c r="AN8" s="30">
        <f t="shared" si="13"/>
        <v>19</v>
      </c>
      <c r="AO8" s="25">
        <f t="shared" si="14"/>
        <v>0</v>
      </c>
      <c r="AP8" s="22">
        <f t="shared" si="15"/>
        <v>0</v>
      </c>
      <c r="AQ8" s="22">
        <f t="shared" si="16"/>
        <v>0</v>
      </c>
    </row>
    <row r="9" spans="1:44" ht="15" x14ac:dyDescent="0.2">
      <c r="A9" s="29" t="s">
        <v>3</v>
      </c>
      <c r="B9" s="30">
        <v>13</v>
      </c>
      <c r="C9" s="25">
        <v>0</v>
      </c>
      <c r="D9" s="25">
        <v>0</v>
      </c>
      <c r="E9" s="25">
        <v>0</v>
      </c>
      <c r="F9" s="22">
        <f t="shared" si="0"/>
        <v>0</v>
      </c>
      <c r="G9" s="22">
        <f t="shared" si="1"/>
        <v>0</v>
      </c>
      <c r="H9" s="7"/>
      <c r="I9" s="29" t="s">
        <v>3</v>
      </c>
      <c r="J9" s="30">
        <v>7</v>
      </c>
      <c r="K9" s="25">
        <v>0</v>
      </c>
      <c r="L9" s="25">
        <v>0</v>
      </c>
      <c r="M9" s="25">
        <v>0</v>
      </c>
      <c r="N9" s="22">
        <f t="shared" si="2"/>
        <v>0</v>
      </c>
      <c r="O9" s="22">
        <f t="shared" si="3"/>
        <v>0</v>
      </c>
      <c r="P9" s="42"/>
      <c r="Q9" s="45" t="s">
        <v>3</v>
      </c>
      <c r="R9" s="30">
        <f t="shared" si="4"/>
        <v>20</v>
      </c>
      <c r="S9" s="25">
        <f t="shared" si="5"/>
        <v>0</v>
      </c>
      <c r="T9" s="22">
        <f t="shared" si="6"/>
        <v>0</v>
      </c>
      <c r="U9" s="22">
        <f t="shared" si="7"/>
        <v>0</v>
      </c>
      <c r="V9" s="7"/>
      <c r="W9" s="29" t="s">
        <v>3</v>
      </c>
      <c r="X9" s="30">
        <v>8</v>
      </c>
      <c r="Y9" s="25">
        <v>0</v>
      </c>
      <c r="Z9" s="25">
        <v>0</v>
      </c>
      <c r="AA9" s="25">
        <f t="shared" si="17"/>
        <v>0</v>
      </c>
      <c r="AB9" s="22">
        <f t="shared" si="8"/>
        <v>0</v>
      </c>
      <c r="AC9" s="22">
        <f t="shared" si="9"/>
        <v>0</v>
      </c>
      <c r="AD9" s="7"/>
      <c r="AE9" s="29" t="s">
        <v>3</v>
      </c>
      <c r="AF9" s="30">
        <v>9</v>
      </c>
      <c r="AG9" s="25">
        <v>0</v>
      </c>
      <c r="AH9" s="25">
        <v>0</v>
      </c>
      <c r="AI9" s="25">
        <f t="shared" si="10"/>
        <v>0</v>
      </c>
      <c r="AJ9" s="22">
        <f t="shared" si="11"/>
        <v>0</v>
      </c>
      <c r="AK9" s="22">
        <f t="shared" si="12"/>
        <v>0</v>
      </c>
      <c r="AL9" s="7"/>
      <c r="AM9" s="45" t="s">
        <v>3</v>
      </c>
      <c r="AN9" s="30">
        <f t="shared" si="13"/>
        <v>17</v>
      </c>
      <c r="AO9" s="25">
        <f t="shared" si="14"/>
        <v>0</v>
      </c>
      <c r="AP9" s="22">
        <f t="shared" si="15"/>
        <v>0</v>
      </c>
      <c r="AQ9" s="22">
        <f t="shared" si="16"/>
        <v>0</v>
      </c>
    </row>
    <row r="10" spans="1:44" ht="15" x14ac:dyDescent="0.2">
      <c r="A10" s="29" t="s">
        <v>4</v>
      </c>
      <c r="B10" s="30">
        <v>13</v>
      </c>
      <c r="C10" s="25">
        <v>0</v>
      </c>
      <c r="D10" s="25">
        <v>0</v>
      </c>
      <c r="E10" s="25">
        <v>0</v>
      </c>
      <c r="F10" s="22">
        <f t="shared" si="0"/>
        <v>0</v>
      </c>
      <c r="G10" s="22">
        <f t="shared" si="1"/>
        <v>0</v>
      </c>
      <c r="H10" s="7"/>
      <c r="I10" s="29" t="s">
        <v>4</v>
      </c>
      <c r="J10" s="30">
        <v>14</v>
      </c>
      <c r="K10" s="25">
        <v>0</v>
      </c>
      <c r="L10" s="25">
        <v>0</v>
      </c>
      <c r="M10" s="25">
        <v>0</v>
      </c>
      <c r="N10" s="22">
        <f t="shared" si="2"/>
        <v>0</v>
      </c>
      <c r="O10" s="22">
        <f t="shared" si="3"/>
        <v>0</v>
      </c>
      <c r="P10" s="42"/>
      <c r="Q10" s="45" t="s">
        <v>4</v>
      </c>
      <c r="R10" s="30">
        <f t="shared" si="4"/>
        <v>27</v>
      </c>
      <c r="S10" s="25">
        <f t="shared" si="5"/>
        <v>0</v>
      </c>
      <c r="T10" s="22">
        <f t="shared" si="6"/>
        <v>0</v>
      </c>
      <c r="U10" s="22">
        <f t="shared" si="7"/>
        <v>0</v>
      </c>
      <c r="V10" s="7"/>
      <c r="W10" s="29" t="s">
        <v>4</v>
      </c>
      <c r="X10" s="30">
        <v>6</v>
      </c>
      <c r="Y10" s="25">
        <v>0</v>
      </c>
      <c r="Z10" s="25">
        <v>0</v>
      </c>
      <c r="AA10" s="25">
        <f t="shared" si="17"/>
        <v>0</v>
      </c>
      <c r="AB10" s="22">
        <f t="shared" si="8"/>
        <v>0</v>
      </c>
      <c r="AC10" s="22">
        <f t="shared" si="9"/>
        <v>0</v>
      </c>
      <c r="AD10" s="7"/>
      <c r="AE10" s="29" t="s">
        <v>4</v>
      </c>
      <c r="AF10" s="30">
        <v>10</v>
      </c>
      <c r="AG10" s="25">
        <v>0</v>
      </c>
      <c r="AH10" s="25">
        <v>0</v>
      </c>
      <c r="AI10" s="25">
        <f t="shared" si="10"/>
        <v>0</v>
      </c>
      <c r="AJ10" s="22">
        <f t="shared" si="11"/>
        <v>0</v>
      </c>
      <c r="AK10" s="22">
        <f t="shared" si="12"/>
        <v>0</v>
      </c>
      <c r="AL10" s="7"/>
      <c r="AM10" s="45" t="s">
        <v>4</v>
      </c>
      <c r="AN10" s="30">
        <f t="shared" si="13"/>
        <v>16</v>
      </c>
      <c r="AO10" s="25">
        <f t="shared" si="14"/>
        <v>0</v>
      </c>
      <c r="AP10" s="22">
        <f t="shared" si="15"/>
        <v>0</v>
      </c>
      <c r="AQ10" s="22">
        <f t="shared" si="16"/>
        <v>0</v>
      </c>
    </row>
    <row r="11" spans="1:44" ht="15" x14ac:dyDescent="0.2">
      <c r="A11" s="29" t="s">
        <v>5</v>
      </c>
      <c r="B11" s="30">
        <v>18</v>
      </c>
      <c r="C11" s="25">
        <v>0</v>
      </c>
      <c r="D11" s="25">
        <v>0</v>
      </c>
      <c r="E11" s="25">
        <v>0</v>
      </c>
      <c r="F11" s="22">
        <f t="shared" si="0"/>
        <v>0</v>
      </c>
      <c r="G11" s="22">
        <f t="shared" si="1"/>
        <v>0</v>
      </c>
      <c r="H11" s="7"/>
      <c r="I11" s="29" t="s">
        <v>5</v>
      </c>
      <c r="J11" s="30">
        <v>16</v>
      </c>
      <c r="K11" s="25">
        <v>0</v>
      </c>
      <c r="L11" s="25">
        <v>0</v>
      </c>
      <c r="M11" s="25">
        <v>0</v>
      </c>
      <c r="N11" s="22">
        <f t="shared" si="2"/>
        <v>0</v>
      </c>
      <c r="O11" s="22">
        <f t="shared" si="3"/>
        <v>0</v>
      </c>
      <c r="P11" s="42"/>
      <c r="Q11" s="45" t="s">
        <v>5</v>
      </c>
      <c r="R11" s="30">
        <f t="shared" si="4"/>
        <v>34</v>
      </c>
      <c r="S11" s="25">
        <f t="shared" si="5"/>
        <v>0</v>
      </c>
      <c r="T11" s="22">
        <f t="shared" si="6"/>
        <v>0</v>
      </c>
      <c r="U11" s="22">
        <f t="shared" si="7"/>
        <v>0</v>
      </c>
      <c r="V11" s="7"/>
      <c r="W11" s="29" t="s">
        <v>5</v>
      </c>
      <c r="X11" s="30">
        <v>13</v>
      </c>
      <c r="Y11" s="25">
        <v>0</v>
      </c>
      <c r="Z11" s="25">
        <v>0</v>
      </c>
      <c r="AA11" s="25">
        <f t="shared" si="17"/>
        <v>0</v>
      </c>
      <c r="AB11" s="22">
        <f t="shared" si="8"/>
        <v>0</v>
      </c>
      <c r="AC11" s="22">
        <f t="shared" si="9"/>
        <v>0</v>
      </c>
      <c r="AD11" s="7"/>
      <c r="AE11" s="29" t="s">
        <v>5</v>
      </c>
      <c r="AF11" s="30">
        <v>10</v>
      </c>
      <c r="AG11" s="25">
        <v>0</v>
      </c>
      <c r="AH11" s="25">
        <v>0</v>
      </c>
      <c r="AI11" s="25">
        <f t="shared" si="10"/>
        <v>0</v>
      </c>
      <c r="AJ11" s="22">
        <f t="shared" si="11"/>
        <v>0</v>
      </c>
      <c r="AK11" s="22">
        <f t="shared" si="12"/>
        <v>0</v>
      </c>
      <c r="AL11" s="7"/>
      <c r="AM11" s="45" t="s">
        <v>5</v>
      </c>
      <c r="AN11" s="30">
        <f t="shared" si="13"/>
        <v>23</v>
      </c>
      <c r="AO11" s="25">
        <f t="shared" si="14"/>
        <v>0</v>
      </c>
      <c r="AP11" s="22">
        <f t="shared" si="15"/>
        <v>0</v>
      </c>
      <c r="AQ11" s="22">
        <f t="shared" si="16"/>
        <v>0</v>
      </c>
    </row>
    <row r="12" spans="1:44" ht="15" x14ac:dyDescent="0.2">
      <c r="A12" s="29" t="s">
        <v>6</v>
      </c>
      <c r="B12" s="30">
        <v>16</v>
      </c>
      <c r="C12" s="25">
        <v>0</v>
      </c>
      <c r="D12" s="25">
        <v>0</v>
      </c>
      <c r="E12" s="25">
        <v>0</v>
      </c>
      <c r="F12" s="22">
        <f t="shared" si="0"/>
        <v>0</v>
      </c>
      <c r="G12" s="22">
        <f t="shared" si="1"/>
        <v>0</v>
      </c>
      <c r="H12" s="7"/>
      <c r="I12" s="29" t="s">
        <v>6</v>
      </c>
      <c r="J12" s="30">
        <v>15</v>
      </c>
      <c r="K12" s="25">
        <v>0</v>
      </c>
      <c r="L12" s="25">
        <v>0</v>
      </c>
      <c r="M12" s="25">
        <v>0</v>
      </c>
      <c r="N12" s="22">
        <f t="shared" si="2"/>
        <v>0</v>
      </c>
      <c r="O12" s="22">
        <f t="shared" si="3"/>
        <v>0</v>
      </c>
      <c r="P12" s="42"/>
      <c r="Q12" s="45" t="s">
        <v>6</v>
      </c>
      <c r="R12" s="30">
        <f t="shared" si="4"/>
        <v>31</v>
      </c>
      <c r="S12" s="25">
        <f t="shared" si="5"/>
        <v>0</v>
      </c>
      <c r="T12" s="22">
        <f t="shared" si="6"/>
        <v>0</v>
      </c>
      <c r="U12" s="22">
        <f t="shared" si="7"/>
        <v>0</v>
      </c>
      <c r="V12" s="7"/>
      <c r="W12" s="29" t="s">
        <v>6</v>
      </c>
      <c r="X12" s="30">
        <v>8</v>
      </c>
      <c r="Y12" s="25">
        <v>0</v>
      </c>
      <c r="Z12" s="25">
        <v>0</v>
      </c>
      <c r="AA12" s="25">
        <f t="shared" si="17"/>
        <v>0</v>
      </c>
      <c r="AB12" s="22">
        <f t="shared" si="8"/>
        <v>0</v>
      </c>
      <c r="AC12" s="22">
        <f t="shared" si="9"/>
        <v>0</v>
      </c>
      <c r="AD12" s="7"/>
      <c r="AE12" s="29" t="s">
        <v>6</v>
      </c>
      <c r="AF12" s="30">
        <v>7</v>
      </c>
      <c r="AG12" s="25">
        <v>0</v>
      </c>
      <c r="AH12" s="25">
        <v>0</v>
      </c>
      <c r="AI12" s="25">
        <f t="shared" si="10"/>
        <v>0</v>
      </c>
      <c r="AJ12" s="22">
        <f t="shared" si="11"/>
        <v>0</v>
      </c>
      <c r="AK12" s="22">
        <f t="shared" si="12"/>
        <v>0</v>
      </c>
      <c r="AL12" s="7"/>
      <c r="AM12" s="45" t="s">
        <v>6</v>
      </c>
      <c r="AN12" s="30">
        <f t="shared" si="13"/>
        <v>15</v>
      </c>
      <c r="AO12" s="25">
        <f t="shared" si="14"/>
        <v>0</v>
      </c>
      <c r="AP12" s="22">
        <f t="shared" si="15"/>
        <v>0</v>
      </c>
      <c r="AQ12" s="22">
        <f t="shared" si="16"/>
        <v>0</v>
      </c>
    </row>
    <row r="13" spans="1:44" ht="15" x14ac:dyDescent="0.2">
      <c r="A13" s="29" t="s">
        <v>7</v>
      </c>
      <c r="B13" s="30">
        <v>18</v>
      </c>
      <c r="C13" s="25">
        <v>0</v>
      </c>
      <c r="D13" s="25">
        <v>0</v>
      </c>
      <c r="E13" s="25">
        <v>0</v>
      </c>
      <c r="F13" s="22">
        <f t="shared" si="0"/>
        <v>0</v>
      </c>
      <c r="G13" s="22">
        <f t="shared" si="1"/>
        <v>0</v>
      </c>
      <c r="H13" s="7"/>
      <c r="I13" s="29" t="s">
        <v>7</v>
      </c>
      <c r="J13" s="30">
        <v>6</v>
      </c>
      <c r="K13" s="25">
        <v>0</v>
      </c>
      <c r="L13" s="25">
        <v>0</v>
      </c>
      <c r="M13" s="25">
        <v>0</v>
      </c>
      <c r="N13" s="22">
        <f t="shared" si="2"/>
        <v>0</v>
      </c>
      <c r="O13" s="22">
        <f t="shared" si="3"/>
        <v>0</v>
      </c>
      <c r="P13" s="42"/>
      <c r="Q13" s="45" t="s">
        <v>7</v>
      </c>
      <c r="R13" s="30">
        <f t="shared" si="4"/>
        <v>24</v>
      </c>
      <c r="S13" s="25">
        <f t="shared" si="5"/>
        <v>0</v>
      </c>
      <c r="T13" s="22">
        <f t="shared" si="6"/>
        <v>0</v>
      </c>
      <c r="U13" s="22">
        <f t="shared" si="7"/>
        <v>0</v>
      </c>
      <c r="V13" s="7"/>
      <c r="W13" s="29" t="s">
        <v>7</v>
      </c>
      <c r="X13" s="30">
        <v>24</v>
      </c>
      <c r="Y13" s="25">
        <v>0</v>
      </c>
      <c r="Z13" s="25">
        <v>0</v>
      </c>
      <c r="AA13" s="25">
        <f t="shared" si="17"/>
        <v>0</v>
      </c>
      <c r="AB13" s="22">
        <f t="shared" si="8"/>
        <v>0</v>
      </c>
      <c r="AC13" s="22">
        <f t="shared" si="9"/>
        <v>0</v>
      </c>
      <c r="AD13" s="7"/>
      <c r="AE13" s="29" t="s">
        <v>7</v>
      </c>
      <c r="AF13" s="30">
        <v>12</v>
      </c>
      <c r="AG13" s="25">
        <v>17</v>
      </c>
      <c r="AH13" s="25">
        <v>2</v>
      </c>
      <c r="AI13" s="25">
        <f t="shared" si="10"/>
        <v>17</v>
      </c>
      <c r="AJ13" s="22">
        <f t="shared" si="11"/>
        <v>4.6575342465753428E-2</v>
      </c>
      <c r="AK13" s="22">
        <f t="shared" si="12"/>
        <v>3.8812785388127859</v>
      </c>
      <c r="AL13" s="7"/>
      <c r="AM13" s="45" t="s">
        <v>7</v>
      </c>
      <c r="AN13" s="30">
        <f t="shared" si="13"/>
        <v>36</v>
      </c>
      <c r="AO13" s="25">
        <f t="shared" si="14"/>
        <v>17</v>
      </c>
      <c r="AP13" s="22">
        <f t="shared" si="15"/>
        <v>4.6575342465753428E-2</v>
      </c>
      <c r="AQ13" s="22">
        <f t="shared" si="16"/>
        <v>1.2937595129375952</v>
      </c>
    </row>
    <row r="14" spans="1:44" ht="15" x14ac:dyDescent="0.2">
      <c r="A14" s="29" t="s">
        <v>8</v>
      </c>
      <c r="B14" s="30">
        <v>17</v>
      </c>
      <c r="C14" s="25">
        <v>0</v>
      </c>
      <c r="D14" s="25">
        <v>0</v>
      </c>
      <c r="E14" s="25">
        <v>0</v>
      </c>
      <c r="F14" s="22">
        <f t="shared" si="0"/>
        <v>0</v>
      </c>
      <c r="G14" s="22">
        <f t="shared" si="1"/>
        <v>0</v>
      </c>
      <c r="H14" s="7"/>
      <c r="I14" s="29" t="s">
        <v>8</v>
      </c>
      <c r="J14" s="30">
        <v>20</v>
      </c>
      <c r="K14" s="25">
        <v>0</v>
      </c>
      <c r="L14" s="25">
        <v>0</v>
      </c>
      <c r="M14" s="25">
        <v>0</v>
      </c>
      <c r="N14" s="22">
        <f t="shared" si="2"/>
        <v>0</v>
      </c>
      <c r="O14" s="22">
        <f t="shared" si="3"/>
        <v>0</v>
      </c>
      <c r="P14" s="42"/>
      <c r="Q14" s="45" t="s">
        <v>8</v>
      </c>
      <c r="R14" s="30">
        <f t="shared" si="4"/>
        <v>37</v>
      </c>
      <c r="S14" s="25">
        <f t="shared" si="5"/>
        <v>0</v>
      </c>
      <c r="T14" s="22">
        <f t="shared" si="6"/>
        <v>0</v>
      </c>
      <c r="U14" s="22">
        <f t="shared" si="7"/>
        <v>0</v>
      </c>
      <c r="V14" s="7"/>
      <c r="W14" s="29" t="s">
        <v>8</v>
      </c>
      <c r="X14" s="30">
        <v>17</v>
      </c>
      <c r="Y14" s="25">
        <v>0</v>
      </c>
      <c r="Z14" s="25">
        <v>0</v>
      </c>
      <c r="AA14" s="25">
        <f t="shared" si="17"/>
        <v>0</v>
      </c>
      <c r="AB14" s="22">
        <f t="shared" si="8"/>
        <v>0</v>
      </c>
      <c r="AC14" s="22">
        <f t="shared" si="9"/>
        <v>0</v>
      </c>
      <c r="AD14" s="7"/>
      <c r="AE14" s="29" t="s">
        <v>8</v>
      </c>
      <c r="AF14" s="30">
        <v>12</v>
      </c>
      <c r="AG14" s="25">
        <v>0</v>
      </c>
      <c r="AH14" s="25">
        <v>0</v>
      </c>
      <c r="AI14" s="25">
        <f t="shared" si="10"/>
        <v>0</v>
      </c>
      <c r="AJ14" s="22">
        <f t="shared" si="11"/>
        <v>0</v>
      </c>
      <c r="AK14" s="22">
        <f t="shared" si="12"/>
        <v>0</v>
      </c>
      <c r="AL14" s="7"/>
      <c r="AM14" s="45" t="s">
        <v>8</v>
      </c>
      <c r="AN14" s="30">
        <f t="shared" si="13"/>
        <v>29</v>
      </c>
      <c r="AO14" s="25">
        <f t="shared" si="14"/>
        <v>0</v>
      </c>
      <c r="AP14" s="22">
        <f t="shared" si="15"/>
        <v>0</v>
      </c>
      <c r="AQ14" s="22">
        <f t="shared" si="16"/>
        <v>0</v>
      </c>
    </row>
    <row r="15" spans="1:44" ht="15" x14ac:dyDescent="0.2">
      <c r="A15" s="29" t="s">
        <v>9</v>
      </c>
      <c r="B15" s="30">
        <v>23</v>
      </c>
      <c r="C15" s="25">
        <v>0</v>
      </c>
      <c r="D15" s="25">
        <v>0</v>
      </c>
      <c r="E15" s="25">
        <v>0</v>
      </c>
      <c r="F15" s="22">
        <f t="shared" si="0"/>
        <v>0</v>
      </c>
      <c r="G15" s="22">
        <f t="shared" si="1"/>
        <v>0</v>
      </c>
      <c r="H15" s="7"/>
      <c r="I15" s="29" t="s">
        <v>9</v>
      </c>
      <c r="J15" s="30">
        <v>22</v>
      </c>
      <c r="K15" s="25">
        <v>0</v>
      </c>
      <c r="L15" s="25">
        <v>0</v>
      </c>
      <c r="M15" s="25">
        <v>0</v>
      </c>
      <c r="N15" s="22">
        <f t="shared" si="2"/>
        <v>0</v>
      </c>
      <c r="O15" s="22">
        <f t="shared" si="3"/>
        <v>0</v>
      </c>
      <c r="P15" s="42"/>
      <c r="Q15" s="45" t="s">
        <v>9</v>
      </c>
      <c r="R15" s="30">
        <f t="shared" si="4"/>
        <v>45</v>
      </c>
      <c r="S15" s="25">
        <f t="shared" si="5"/>
        <v>0</v>
      </c>
      <c r="T15" s="22">
        <f t="shared" si="6"/>
        <v>0</v>
      </c>
      <c r="U15" s="22">
        <f t="shared" si="7"/>
        <v>0</v>
      </c>
      <c r="V15" s="7"/>
      <c r="W15" s="29" t="s">
        <v>9</v>
      </c>
      <c r="X15" s="30">
        <v>12</v>
      </c>
      <c r="Y15" s="25">
        <v>0</v>
      </c>
      <c r="Z15" s="25">
        <v>0</v>
      </c>
      <c r="AA15" s="25">
        <f t="shared" si="17"/>
        <v>0</v>
      </c>
      <c r="AB15" s="22">
        <f t="shared" si="8"/>
        <v>0</v>
      </c>
      <c r="AC15" s="22">
        <f t="shared" si="9"/>
        <v>0</v>
      </c>
      <c r="AD15" s="7"/>
      <c r="AE15" s="29" t="s">
        <v>9</v>
      </c>
      <c r="AF15" s="30">
        <v>11</v>
      </c>
      <c r="AG15" s="25">
        <v>30</v>
      </c>
      <c r="AH15" s="25">
        <v>1</v>
      </c>
      <c r="AI15" s="25">
        <f t="shared" si="10"/>
        <v>30</v>
      </c>
      <c r="AJ15" s="22">
        <f t="shared" si="11"/>
        <v>8.2191780821917804E-2</v>
      </c>
      <c r="AK15" s="22">
        <f t="shared" si="12"/>
        <v>7.4719800747198004</v>
      </c>
      <c r="AL15" s="7"/>
      <c r="AM15" s="45" t="s">
        <v>9</v>
      </c>
      <c r="AN15" s="30">
        <f t="shared" si="13"/>
        <v>23</v>
      </c>
      <c r="AO15" s="25">
        <f t="shared" si="14"/>
        <v>30</v>
      </c>
      <c r="AP15" s="22">
        <f t="shared" si="15"/>
        <v>8.2191780821917804E-2</v>
      </c>
      <c r="AQ15" s="22">
        <f t="shared" si="16"/>
        <v>3.5735556879094696</v>
      </c>
    </row>
    <row r="16" spans="1:44" ht="15" x14ac:dyDescent="0.2">
      <c r="A16" s="29" t="s">
        <v>10</v>
      </c>
      <c r="B16" s="30">
        <v>20</v>
      </c>
      <c r="C16" s="25">
        <v>0</v>
      </c>
      <c r="D16" s="25">
        <v>0</v>
      </c>
      <c r="E16" s="25">
        <v>0</v>
      </c>
      <c r="F16" s="22">
        <f t="shared" si="0"/>
        <v>0</v>
      </c>
      <c r="G16" s="22">
        <f t="shared" si="1"/>
        <v>0</v>
      </c>
      <c r="H16" s="7"/>
      <c r="I16" s="29" t="s">
        <v>10</v>
      </c>
      <c r="J16" s="30">
        <v>17</v>
      </c>
      <c r="K16" s="25">
        <v>56</v>
      </c>
      <c r="L16" s="25">
        <v>1</v>
      </c>
      <c r="M16" s="25">
        <v>56</v>
      </c>
      <c r="N16" s="22">
        <f t="shared" si="2"/>
        <v>0.15342465753424658</v>
      </c>
      <c r="O16" s="22">
        <f t="shared" si="3"/>
        <v>9.0249798549556814</v>
      </c>
      <c r="P16" s="42"/>
      <c r="Q16" s="45" t="s">
        <v>10</v>
      </c>
      <c r="R16" s="30">
        <f t="shared" si="4"/>
        <v>37</v>
      </c>
      <c r="S16" s="25">
        <f t="shared" si="5"/>
        <v>56</v>
      </c>
      <c r="T16" s="22">
        <f t="shared" si="6"/>
        <v>0.15342465753424658</v>
      </c>
      <c r="U16" s="22">
        <f t="shared" si="7"/>
        <v>4.1466123657904479</v>
      </c>
      <c r="V16" s="7"/>
      <c r="W16" s="29" t="s">
        <v>10</v>
      </c>
      <c r="X16" s="30">
        <v>12</v>
      </c>
      <c r="Y16" s="25">
        <v>0</v>
      </c>
      <c r="Z16" s="25">
        <v>0</v>
      </c>
      <c r="AA16" s="25">
        <f t="shared" si="17"/>
        <v>0</v>
      </c>
      <c r="AB16" s="22">
        <f t="shared" si="8"/>
        <v>0</v>
      </c>
      <c r="AC16" s="22">
        <f t="shared" si="9"/>
        <v>0</v>
      </c>
      <c r="AD16" s="7"/>
      <c r="AE16" s="29" t="s">
        <v>10</v>
      </c>
      <c r="AF16" s="30">
        <v>21</v>
      </c>
      <c r="AG16" s="25">
        <v>263</v>
      </c>
      <c r="AH16" s="25">
        <v>2</v>
      </c>
      <c r="AI16" s="25">
        <f t="shared" si="10"/>
        <v>263</v>
      </c>
      <c r="AJ16" s="22">
        <f t="shared" si="11"/>
        <v>0.72054794520547949</v>
      </c>
      <c r="AK16" s="22">
        <f t="shared" si="12"/>
        <v>34.311806914546644</v>
      </c>
      <c r="AL16" s="7"/>
      <c r="AM16" s="45" t="s">
        <v>10</v>
      </c>
      <c r="AN16" s="30">
        <f t="shared" si="13"/>
        <v>33</v>
      </c>
      <c r="AO16" s="25">
        <f t="shared" si="14"/>
        <v>263</v>
      </c>
      <c r="AP16" s="22">
        <f t="shared" si="15"/>
        <v>0.72054794520547949</v>
      </c>
      <c r="AQ16" s="22">
        <f t="shared" si="16"/>
        <v>21.834786218347862</v>
      </c>
    </row>
    <row r="17" spans="1:44" ht="15" x14ac:dyDescent="0.2">
      <c r="A17" s="29" t="s">
        <v>11</v>
      </c>
      <c r="B17" s="30">
        <v>28</v>
      </c>
      <c r="C17" s="25">
        <v>0</v>
      </c>
      <c r="D17" s="25">
        <v>0</v>
      </c>
      <c r="E17" s="25">
        <v>0</v>
      </c>
      <c r="F17" s="22">
        <f t="shared" si="0"/>
        <v>0</v>
      </c>
      <c r="G17" s="22">
        <f t="shared" si="1"/>
        <v>0</v>
      </c>
      <c r="H17" s="7"/>
      <c r="I17" s="29" t="s">
        <v>11</v>
      </c>
      <c r="J17" s="30">
        <v>21</v>
      </c>
      <c r="K17" s="25">
        <v>0</v>
      </c>
      <c r="L17" s="25">
        <v>0</v>
      </c>
      <c r="M17" s="25">
        <v>0</v>
      </c>
      <c r="N17" s="22">
        <f t="shared" si="2"/>
        <v>0</v>
      </c>
      <c r="O17" s="22">
        <f t="shared" si="3"/>
        <v>0</v>
      </c>
      <c r="P17" s="42"/>
      <c r="Q17" s="45" t="s">
        <v>11</v>
      </c>
      <c r="R17" s="30">
        <f t="shared" si="4"/>
        <v>49</v>
      </c>
      <c r="S17" s="25">
        <f t="shared" si="5"/>
        <v>0</v>
      </c>
      <c r="T17" s="22">
        <f t="shared" si="6"/>
        <v>0</v>
      </c>
      <c r="U17" s="22">
        <f t="shared" si="7"/>
        <v>0</v>
      </c>
      <c r="V17" s="7"/>
      <c r="W17" s="29" t="s">
        <v>11</v>
      </c>
      <c r="X17" s="30">
        <v>19</v>
      </c>
      <c r="Y17" s="25">
        <v>0</v>
      </c>
      <c r="Z17" s="25">
        <v>0</v>
      </c>
      <c r="AA17" s="25">
        <f t="shared" si="17"/>
        <v>0</v>
      </c>
      <c r="AB17" s="22">
        <f t="shared" si="8"/>
        <v>0</v>
      </c>
      <c r="AC17" s="22">
        <f t="shared" si="9"/>
        <v>0</v>
      </c>
      <c r="AD17" s="7"/>
      <c r="AE17" s="29" t="s">
        <v>11</v>
      </c>
      <c r="AF17" s="30">
        <v>21</v>
      </c>
      <c r="AG17" s="25">
        <v>20</v>
      </c>
      <c r="AH17" s="25">
        <v>2</v>
      </c>
      <c r="AI17" s="25">
        <f t="shared" si="10"/>
        <v>20</v>
      </c>
      <c r="AJ17" s="22">
        <f t="shared" si="11"/>
        <v>5.4794520547945202E-2</v>
      </c>
      <c r="AK17" s="22">
        <f t="shared" si="12"/>
        <v>2.6092628832354858</v>
      </c>
      <c r="AL17" s="7"/>
      <c r="AM17" s="45" t="s">
        <v>11</v>
      </c>
      <c r="AN17" s="30">
        <f t="shared" si="13"/>
        <v>40</v>
      </c>
      <c r="AO17" s="25">
        <f t="shared" si="14"/>
        <v>20</v>
      </c>
      <c r="AP17" s="22">
        <f t="shared" si="15"/>
        <v>5.4794520547945202E-2</v>
      </c>
      <c r="AQ17" s="22">
        <f t="shared" si="16"/>
        <v>1.3698630136986301</v>
      </c>
    </row>
    <row r="18" spans="1:44" ht="15" x14ac:dyDescent="0.2">
      <c r="A18" s="29" t="s">
        <v>12</v>
      </c>
      <c r="B18" s="30">
        <v>29</v>
      </c>
      <c r="C18" s="25">
        <v>12</v>
      </c>
      <c r="D18" s="25">
        <v>1</v>
      </c>
      <c r="E18" s="25">
        <v>12</v>
      </c>
      <c r="F18" s="22">
        <f t="shared" si="0"/>
        <v>3.287671232876712E-2</v>
      </c>
      <c r="G18" s="22">
        <f t="shared" si="1"/>
        <v>1.1336797354747283</v>
      </c>
      <c r="H18" s="7"/>
      <c r="I18" s="29" t="s">
        <v>12</v>
      </c>
      <c r="J18" s="30">
        <v>24</v>
      </c>
      <c r="K18" s="25">
        <v>338</v>
      </c>
      <c r="L18" s="25">
        <v>1</v>
      </c>
      <c r="M18" s="25">
        <v>338</v>
      </c>
      <c r="N18" s="22">
        <f t="shared" si="2"/>
        <v>0.92602739726027394</v>
      </c>
      <c r="O18" s="22">
        <f t="shared" si="3"/>
        <v>38.584474885844749</v>
      </c>
      <c r="P18" s="42"/>
      <c r="Q18" s="45" t="s">
        <v>12</v>
      </c>
      <c r="R18" s="30">
        <f t="shared" si="4"/>
        <v>53</v>
      </c>
      <c r="S18" s="25">
        <f t="shared" si="5"/>
        <v>350</v>
      </c>
      <c r="T18" s="22">
        <f t="shared" si="6"/>
        <v>0.95890410958904104</v>
      </c>
      <c r="U18" s="22">
        <f t="shared" si="7"/>
        <v>18.092530369604546</v>
      </c>
      <c r="V18" s="7"/>
      <c r="W18" s="29" t="s">
        <v>12</v>
      </c>
      <c r="X18" s="30">
        <v>24</v>
      </c>
      <c r="Y18" s="25">
        <v>0</v>
      </c>
      <c r="Z18" s="25">
        <v>0</v>
      </c>
      <c r="AA18" s="25">
        <f t="shared" si="17"/>
        <v>0</v>
      </c>
      <c r="AB18" s="22">
        <f t="shared" si="8"/>
        <v>0</v>
      </c>
      <c r="AC18" s="22">
        <f t="shared" si="9"/>
        <v>0</v>
      </c>
      <c r="AD18" s="7"/>
      <c r="AE18" s="29" t="s">
        <v>12</v>
      </c>
      <c r="AF18" s="30">
        <v>18</v>
      </c>
      <c r="AG18" s="25">
        <v>7</v>
      </c>
      <c r="AH18" s="25">
        <v>1</v>
      </c>
      <c r="AI18" s="25">
        <f t="shared" si="10"/>
        <v>7</v>
      </c>
      <c r="AJ18" s="22">
        <f t="shared" si="11"/>
        <v>1.9178082191780823E-2</v>
      </c>
      <c r="AK18" s="22">
        <f t="shared" si="12"/>
        <v>1.06544901065449</v>
      </c>
      <c r="AL18" s="7"/>
      <c r="AM18" s="45" t="s">
        <v>12</v>
      </c>
      <c r="AN18" s="30">
        <f t="shared" si="13"/>
        <v>42</v>
      </c>
      <c r="AO18" s="25">
        <f t="shared" si="14"/>
        <v>7</v>
      </c>
      <c r="AP18" s="22">
        <f t="shared" si="15"/>
        <v>1.9178082191780823E-2</v>
      </c>
      <c r="AQ18" s="22">
        <f t="shared" si="16"/>
        <v>0.45662100456621008</v>
      </c>
    </row>
    <row r="19" spans="1:44" ht="15" x14ac:dyDescent="0.2">
      <c r="A19" s="29" t="s">
        <v>13</v>
      </c>
      <c r="B19" s="30">
        <v>25</v>
      </c>
      <c r="C19" s="25">
        <v>69</v>
      </c>
      <c r="D19" s="25">
        <v>4</v>
      </c>
      <c r="E19" s="25">
        <v>69</v>
      </c>
      <c r="F19" s="22">
        <f t="shared" si="0"/>
        <v>0.18904109589041096</v>
      </c>
      <c r="G19" s="22">
        <f t="shared" si="1"/>
        <v>7.5616438356164384</v>
      </c>
      <c r="H19" s="7"/>
      <c r="I19" s="29" t="s">
        <v>13</v>
      </c>
      <c r="J19" s="30">
        <v>18</v>
      </c>
      <c r="K19" s="25">
        <v>47</v>
      </c>
      <c r="L19" s="25">
        <v>5</v>
      </c>
      <c r="M19" s="25">
        <v>47</v>
      </c>
      <c r="N19" s="22">
        <f t="shared" si="2"/>
        <v>0.12876712328767123</v>
      </c>
      <c r="O19" s="22">
        <f t="shared" si="3"/>
        <v>7.153729071537291</v>
      </c>
      <c r="P19" s="42"/>
      <c r="Q19" s="45" t="s">
        <v>13</v>
      </c>
      <c r="R19" s="30">
        <f t="shared" si="4"/>
        <v>43</v>
      </c>
      <c r="S19" s="25">
        <f t="shared" si="5"/>
        <v>116</v>
      </c>
      <c r="T19" s="22">
        <f t="shared" si="6"/>
        <v>0.31780821917808222</v>
      </c>
      <c r="U19" s="22">
        <f t="shared" si="7"/>
        <v>7.3908888180949353</v>
      </c>
      <c r="V19" s="7"/>
      <c r="W19" s="29" t="s">
        <v>13</v>
      </c>
      <c r="X19" s="30">
        <v>20</v>
      </c>
      <c r="Y19" s="25">
        <v>10</v>
      </c>
      <c r="Z19" s="25">
        <v>1</v>
      </c>
      <c r="AA19" s="25">
        <f t="shared" si="17"/>
        <v>10</v>
      </c>
      <c r="AB19" s="22">
        <f t="shared" si="8"/>
        <v>2.7397260273972601E-2</v>
      </c>
      <c r="AC19" s="22">
        <f t="shared" si="9"/>
        <v>1.3698630136986301</v>
      </c>
      <c r="AD19" s="7"/>
      <c r="AE19" s="29" t="s">
        <v>13</v>
      </c>
      <c r="AF19" s="30">
        <v>13</v>
      </c>
      <c r="AG19" s="25">
        <v>279</v>
      </c>
      <c r="AH19" s="25">
        <v>4</v>
      </c>
      <c r="AI19" s="25">
        <f t="shared" si="10"/>
        <v>279</v>
      </c>
      <c r="AJ19" s="22">
        <f t="shared" si="11"/>
        <v>0.76438356164383559</v>
      </c>
      <c r="AK19" s="22">
        <f t="shared" si="12"/>
        <v>58.79873551106428</v>
      </c>
      <c r="AL19" s="7"/>
      <c r="AM19" s="45" t="s">
        <v>13</v>
      </c>
      <c r="AN19" s="30">
        <f t="shared" si="13"/>
        <v>33</v>
      </c>
      <c r="AO19" s="25">
        <f t="shared" si="14"/>
        <v>289</v>
      </c>
      <c r="AP19" s="22">
        <f t="shared" si="15"/>
        <v>0.79178082191780819</v>
      </c>
      <c r="AQ19" s="22">
        <f t="shared" si="16"/>
        <v>23.993358239933581</v>
      </c>
    </row>
    <row r="20" spans="1:44" ht="15" x14ac:dyDescent="0.2">
      <c r="A20" s="29" t="s">
        <v>14</v>
      </c>
      <c r="B20" s="30">
        <v>19</v>
      </c>
      <c r="C20" s="25">
        <v>57</v>
      </c>
      <c r="D20" s="25">
        <v>4</v>
      </c>
      <c r="E20" s="25">
        <v>57</v>
      </c>
      <c r="F20" s="22">
        <f t="shared" si="0"/>
        <v>0.15616438356164383</v>
      </c>
      <c r="G20" s="22">
        <f t="shared" si="1"/>
        <v>8.2191780821917799</v>
      </c>
      <c r="H20" s="7"/>
      <c r="I20" s="29" t="s">
        <v>14</v>
      </c>
      <c r="J20" s="30">
        <v>24</v>
      </c>
      <c r="K20" s="25">
        <v>103</v>
      </c>
      <c r="L20" s="25">
        <v>5</v>
      </c>
      <c r="M20" s="25">
        <v>103</v>
      </c>
      <c r="N20" s="22">
        <f t="shared" si="2"/>
        <v>0.28219178082191781</v>
      </c>
      <c r="O20" s="22">
        <f t="shared" si="3"/>
        <v>11.757990867579908</v>
      </c>
      <c r="P20" s="42"/>
      <c r="Q20" s="45" t="s">
        <v>14</v>
      </c>
      <c r="R20" s="30">
        <f t="shared" si="4"/>
        <v>43</v>
      </c>
      <c r="S20" s="25">
        <f t="shared" si="5"/>
        <v>160</v>
      </c>
      <c r="T20" s="22">
        <f t="shared" si="6"/>
        <v>0.43835616438356162</v>
      </c>
      <c r="U20" s="22">
        <f t="shared" si="7"/>
        <v>10.194329404268876</v>
      </c>
      <c r="V20" s="7"/>
      <c r="W20" s="29" t="s">
        <v>14</v>
      </c>
      <c r="X20" s="30">
        <v>33</v>
      </c>
      <c r="Y20" s="25">
        <v>70</v>
      </c>
      <c r="Z20" s="25">
        <v>5</v>
      </c>
      <c r="AA20" s="25">
        <f t="shared" si="17"/>
        <v>70</v>
      </c>
      <c r="AB20" s="22">
        <f t="shared" si="8"/>
        <v>0.19178082191780821</v>
      </c>
      <c r="AC20" s="22">
        <f t="shared" si="9"/>
        <v>5.8115400581154004</v>
      </c>
      <c r="AD20" s="7"/>
      <c r="AE20" s="29" t="s">
        <v>14</v>
      </c>
      <c r="AF20" s="30">
        <v>29</v>
      </c>
      <c r="AG20" s="25">
        <v>89</v>
      </c>
      <c r="AH20" s="25">
        <v>4</v>
      </c>
      <c r="AI20" s="25">
        <f t="shared" si="10"/>
        <v>89</v>
      </c>
      <c r="AJ20" s="22">
        <f t="shared" si="11"/>
        <v>0.24383561643835616</v>
      </c>
      <c r="AK20" s="22">
        <f t="shared" si="12"/>
        <v>8.408124704770902</v>
      </c>
      <c r="AL20" s="7"/>
      <c r="AM20" s="45" t="s">
        <v>14</v>
      </c>
      <c r="AN20" s="30">
        <f t="shared" si="13"/>
        <v>62</v>
      </c>
      <c r="AO20" s="25">
        <f t="shared" si="14"/>
        <v>159</v>
      </c>
      <c r="AP20" s="22">
        <f t="shared" si="15"/>
        <v>0.43561643835616437</v>
      </c>
      <c r="AQ20" s="22">
        <f t="shared" si="16"/>
        <v>7.0260715863897474</v>
      </c>
    </row>
    <row r="21" spans="1:44" ht="15" x14ac:dyDescent="0.2">
      <c r="A21" s="29" t="s">
        <v>15</v>
      </c>
      <c r="B21" s="30">
        <v>12</v>
      </c>
      <c r="C21" s="25">
        <v>10</v>
      </c>
      <c r="D21" s="25">
        <v>1</v>
      </c>
      <c r="E21" s="25">
        <v>10</v>
      </c>
      <c r="F21" s="22">
        <f t="shared" si="0"/>
        <v>2.7397260273972601E-2</v>
      </c>
      <c r="G21" s="22">
        <f t="shared" si="1"/>
        <v>2.2831050228310499</v>
      </c>
      <c r="H21" s="7"/>
      <c r="I21" s="29" t="s">
        <v>15</v>
      </c>
      <c r="J21" s="30">
        <v>25</v>
      </c>
      <c r="K21" s="25">
        <v>310</v>
      </c>
      <c r="L21" s="25">
        <v>4</v>
      </c>
      <c r="M21" s="25">
        <v>310</v>
      </c>
      <c r="N21" s="22">
        <f t="shared" si="2"/>
        <v>0.84931506849315064</v>
      </c>
      <c r="O21" s="22">
        <f t="shared" si="3"/>
        <v>33.972602739726028</v>
      </c>
      <c r="P21" s="42"/>
      <c r="Q21" s="45" t="s">
        <v>15</v>
      </c>
      <c r="R21" s="30">
        <f t="shared" si="4"/>
        <v>37</v>
      </c>
      <c r="S21" s="25">
        <f t="shared" si="5"/>
        <v>320</v>
      </c>
      <c r="T21" s="22">
        <f t="shared" si="6"/>
        <v>0.87671232876712324</v>
      </c>
      <c r="U21" s="22">
        <f t="shared" si="7"/>
        <v>23.694927804516844</v>
      </c>
      <c r="V21" s="7"/>
      <c r="W21" s="29" t="s">
        <v>15</v>
      </c>
      <c r="X21" s="30">
        <v>31</v>
      </c>
      <c r="Y21" s="25">
        <v>310</v>
      </c>
      <c r="Z21" s="25">
        <v>5</v>
      </c>
      <c r="AA21" s="25">
        <f t="shared" si="17"/>
        <v>310</v>
      </c>
      <c r="AB21" s="22">
        <f t="shared" si="8"/>
        <v>0.84931506849315064</v>
      </c>
      <c r="AC21" s="22">
        <f t="shared" si="9"/>
        <v>27.397260273972602</v>
      </c>
      <c r="AD21" s="7"/>
      <c r="AE21" s="29" t="s">
        <v>15</v>
      </c>
      <c r="AF21" s="30">
        <v>26</v>
      </c>
      <c r="AG21" s="25">
        <v>221</v>
      </c>
      <c r="AH21" s="25">
        <v>7</v>
      </c>
      <c r="AI21" s="25">
        <f t="shared" si="10"/>
        <v>221</v>
      </c>
      <c r="AJ21" s="22">
        <f t="shared" si="11"/>
        <v>0.60547945205479448</v>
      </c>
      <c r="AK21" s="22">
        <f t="shared" si="12"/>
        <v>23.287671232876711</v>
      </c>
      <c r="AL21" s="7"/>
      <c r="AM21" s="45" t="s">
        <v>15</v>
      </c>
      <c r="AN21" s="30">
        <f t="shared" si="13"/>
        <v>57</v>
      </c>
      <c r="AO21" s="25">
        <f t="shared" si="14"/>
        <v>531</v>
      </c>
      <c r="AP21" s="22">
        <f t="shared" si="15"/>
        <v>1.4547945205479451</v>
      </c>
      <c r="AQ21" s="22">
        <f t="shared" si="16"/>
        <v>25.522710886806056</v>
      </c>
    </row>
    <row r="22" spans="1:44" ht="15" x14ac:dyDescent="0.2">
      <c r="A22" s="29" t="s">
        <v>16</v>
      </c>
      <c r="B22" s="30">
        <v>14</v>
      </c>
      <c r="C22" s="25">
        <v>30</v>
      </c>
      <c r="D22" s="25">
        <v>3</v>
      </c>
      <c r="E22" s="25">
        <v>30</v>
      </c>
      <c r="F22" s="22">
        <f t="shared" si="0"/>
        <v>8.2191780821917804E-2</v>
      </c>
      <c r="G22" s="22">
        <f t="shared" si="1"/>
        <v>5.8708414872798436</v>
      </c>
      <c r="H22" s="7"/>
      <c r="I22" s="29" t="s">
        <v>16</v>
      </c>
      <c r="J22" s="30">
        <v>29</v>
      </c>
      <c r="K22" s="25">
        <v>191</v>
      </c>
      <c r="L22" s="25">
        <v>4</v>
      </c>
      <c r="M22" s="25">
        <v>191</v>
      </c>
      <c r="N22" s="22">
        <f t="shared" si="2"/>
        <v>0.52328767123287667</v>
      </c>
      <c r="O22" s="22">
        <f t="shared" si="3"/>
        <v>18.044402456306091</v>
      </c>
      <c r="P22" s="42"/>
      <c r="Q22" s="45" t="s">
        <v>16</v>
      </c>
      <c r="R22" s="30">
        <f t="shared" si="4"/>
        <v>43</v>
      </c>
      <c r="S22" s="25">
        <f t="shared" si="5"/>
        <v>221</v>
      </c>
      <c r="T22" s="22">
        <f t="shared" si="6"/>
        <v>0.60547945205479448</v>
      </c>
      <c r="U22" s="22">
        <f t="shared" si="7"/>
        <v>14.080917489646383</v>
      </c>
      <c r="V22" s="7"/>
      <c r="W22" s="29" t="s">
        <v>16</v>
      </c>
      <c r="X22" s="30">
        <v>22</v>
      </c>
      <c r="Y22" s="25">
        <v>340</v>
      </c>
      <c r="Z22" s="25">
        <v>3</v>
      </c>
      <c r="AA22" s="25">
        <f t="shared" si="17"/>
        <v>340</v>
      </c>
      <c r="AB22" s="22">
        <f t="shared" si="8"/>
        <v>0.93150684931506844</v>
      </c>
      <c r="AC22" s="22">
        <f t="shared" si="9"/>
        <v>42.341220423412203</v>
      </c>
      <c r="AD22" s="7"/>
      <c r="AE22" s="29" t="s">
        <v>16</v>
      </c>
      <c r="AF22" s="30">
        <v>34</v>
      </c>
      <c r="AG22" s="25">
        <v>49</v>
      </c>
      <c r="AH22" s="25">
        <v>1</v>
      </c>
      <c r="AI22" s="25">
        <f t="shared" si="10"/>
        <v>49</v>
      </c>
      <c r="AJ22" s="22">
        <f t="shared" si="11"/>
        <v>0.13424657534246576</v>
      </c>
      <c r="AK22" s="22">
        <f t="shared" si="12"/>
        <v>3.9484286865431111</v>
      </c>
      <c r="AL22" s="7"/>
      <c r="AM22" s="45" t="s">
        <v>16</v>
      </c>
      <c r="AN22" s="30">
        <f t="shared" si="13"/>
        <v>56</v>
      </c>
      <c r="AO22" s="25">
        <f t="shared" si="14"/>
        <v>389</v>
      </c>
      <c r="AP22" s="22">
        <f t="shared" si="15"/>
        <v>1.0657534246575342</v>
      </c>
      <c r="AQ22" s="22">
        <f t="shared" si="16"/>
        <v>19.031311154598825</v>
      </c>
    </row>
    <row r="23" spans="1:44" ht="15" x14ac:dyDescent="0.2">
      <c r="A23" s="29" t="s">
        <v>17</v>
      </c>
      <c r="B23" s="30">
        <v>19</v>
      </c>
      <c r="C23" s="25">
        <v>0</v>
      </c>
      <c r="D23" s="25">
        <v>0</v>
      </c>
      <c r="E23" s="25">
        <v>0</v>
      </c>
      <c r="F23" s="22">
        <f t="shared" si="0"/>
        <v>0</v>
      </c>
      <c r="G23" s="22">
        <f t="shared" si="1"/>
        <v>0</v>
      </c>
      <c r="H23" s="7"/>
      <c r="I23" s="29" t="s">
        <v>17</v>
      </c>
      <c r="J23" s="30">
        <v>27</v>
      </c>
      <c r="K23" s="25">
        <v>27</v>
      </c>
      <c r="L23" s="25">
        <v>3</v>
      </c>
      <c r="M23" s="25">
        <v>27</v>
      </c>
      <c r="N23" s="22">
        <f t="shared" si="2"/>
        <v>7.3972602739726029E-2</v>
      </c>
      <c r="O23" s="22">
        <f t="shared" si="3"/>
        <v>2.7397260273972601</v>
      </c>
      <c r="P23" s="42"/>
      <c r="Q23" s="45" t="s">
        <v>17</v>
      </c>
      <c r="R23" s="30">
        <f t="shared" si="4"/>
        <v>46</v>
      </c>
      <c r="S23" s="25">
        <f t="shared" si="5"/>
        <v>27</v>
      </c>
      <c r="T23" s="22">
        <f t="shared" si="6"/>
        <v>7.3972602739726029E-2</v>
      </c>
      <c r="U23" s="22">
        <f t="shared" si="7"/>
        <v>1.6081000595592614</v>
      </c>
      <c r="V23" s="7"/>
      <c r="W23" s="29" t="s">
        <v>17</v>
      </c>
      <c r="X23" s="30">
        <v>18</v>
      </c>
      <c r="Y23" s="25">
        <v>0</v>
      </c>
      <c r="Z23" s="25">
        <v>0</v>
      </c>
      <c r="AA23" s="25">
        <f t="shared" si="17"/>
        <v>0</v>
      </c>
      <c r="AB23" s="22">
        <f t="shared" si="8"/>
        <v>0</v>
      </c>
      <c r="AC23" s="22">
        <f t="shared" si="9"/>
        <v>0</v>
      </c>
      <c r="AD23" s="7"/>
      <c r="AE23" s="29" t="s">
        <v>17</v>
      </c>
      <c r="AF23" s="30">
        <v>21</v>
      </c>
      <c r="AG23" s="25">
        <v>0</v>
      </c>
      <c r="AH23" s="25">
        <v>0</v>
      </c>
      <c r="AI23" s="25">
        <f t="shared" si="10"/>
        <v>0</v>
      </c>
      <c r="AJ23" s="22">
        <f t="shared" si="11"/>
        <v>0</v>
      </c>
      <c r="AK23" s="22">
        <f t="shared" si="12"/>
        <v>0</v>
      </c>
      <c r="AL23" s="7"/>
      <c r="AM23" s="45" t="s">
        <v>17</v>
      </c>
      <c r="AN23" s="30">
        <f t="shared" si="13"/>
        <v>39</v>
      </c>
      <c r="AO23" s="25">
        <f t="shared" si="14"/>
        <v>0</v>
      </c>
      <c r="AP23" s="22">
        <f t="shared" si="15"/>
        <v>0</v>
      </c>
      <c r="AQ23" s="22">
        <f t="shared" si="16"/>
        <v>0</v>
      </c>
    </row>
    <row r="24" spans="1:44" ht="15" x14ac:dyDescent="0.2">
      <c r="A24" s="8" t="s">
        <v>18</v>
      </c>
      <c r="B24" s="26">
        <f>SUM(B6:B23)</f>
        <v>308</v>
      </c>
      <c r="C24" s="27">
        <f t="shared" ref="C24:M24" si="18">SUM(C6:C23)</f>
        <v>337</v>
      </c>
      <c r="D24" s="27">
        <f t="shared" si="18"/>
        <v>15</v>
      </c>
      <c r="E24" s="27">
        <f t="shared" si="18"/>
        <v>337</v>
      </c>
      <c r="F24" s="23">
        <f t="shared" si="0"/>
        <v>0.92328767123287669</v>
      </c>
      <c r="G24" s="24">
        <f t="shared" si="1"/>
        <v>2.9976872442625866</v>
      </c>
      <c r="H24" s="31"/>
      <c r="I24" s="8" t="s">
        <v>18</v>
      </c>
      <c r="J24" s="26">
        <f>SUM(J6:J23)</f>
        <v>305</v>
      </c>
      <c r="K24" s="27">
        <f>SUM(K6:K23)</f>
        <v>1072</v>
      </c>
      <c r="L24" s="27">
        <f t="shared" si="18"/>
        <v>23</v>
      </c>
      <c r="M24" s="27">
        <f t="shared" si="18"/>
        <v>1072</v>
      </c>
      <c r="N24" s="23">
        <f t="shared" si="2"/>
        <v>2.9369863013698629</v>
      </c>
      <c r="O24" s="24">
        <f t="shared" si="3"/>
        <v>9.629463283179879</v>
      </c>
      <c r="P24" s="43"/>
      <c r="Q24" s="47" t="s">
        <v>18</v>
      </c>
      <c r="R24" s="26">
        <f t="shared" si="4"/>
        <v>613</v>
      </c>
      <c r="S24" s="27">
        <f t="shared" si="5"/>
        <v>1409</v>
      </c>
      <c r="T24" s="23">
        <f t="shared" si="6"/>
        <v>3.8602739726027395</v>
      </c>
      <c r="U24" s="24">
        <f t="shared" si="7"/>
        <v>6.2973474267581393</v>
      </c>
      <c r="V24" s="31"/>
      <c r="W24" s="32" t="s">
        <v>18</v>
      </c>
      <c r="X24" s="26">
        <f>SUM(X6:X23)</f>
        <v>287</v>
      </c>
      <c r="Y24" s="27">
        <f>SUM(Y6:Y23)</f>
        <v>730</v>
      </c>
      <c r="Z24" s="27">
        <f>SUM(Z6:Z23)</f>
        <v>14</v>
      </c>
      <c r="AA24" s="27">
        <f>SUM(AA6:AA23)</f>
        <v>730</v>
      </c>
      <c r="AB24" s="23">
        <f t="shared" si="8"/>
        <v>2</v>
      </c>
      <c r="AC24" s="24">
        <f t="shared" si="9"/>
        <v>6.968641114982578</v>
      </c>
      <c r="AD24" s="31"/>
      <c r="AE24" s="32" t="s">
        <v>18</v>
      </c>
      <c r="AF24" s="26">
        <f>SUM(AF6:AF23)</f>
        <v>274</v>
      </c>
      <c r="AG24" s="27">
        <f>SUM(AG6:AG23)</f>
        <v>975</v>
      </c>
      <c r="AH24" s="27">
        <f>SUM(AH6:AH23)</f>
        <v>24</v>
      </c>
      <c r="AI24" s="27">
        <f>SUM(AI6:AI23)</f>
        <v>975</v>
      </c>
      <c r="AJ24" s="23">
        <f t="shared" si="11"/>
        <v>2.6712328767123288</v>
      </c>
      <c r="AK24" s="24">
        <f t="shared" si="12"/>
        <v>9.7490250974902519</v>
      </c>
      <c r="AL24" s="31"/>
      <c r="AM24" s="47" t="s">
        <v>18</v>
      </c>
      <c r="AN24" s="26">
        <f t="shared" si="13"/>
        <v>561</v>
      </c>
      <c r="AO24" s="27">
        <f t="shared" si="14"/>
        <v>1705</v>
      </c>
      <c r="AP24" s="23">
        <f t="shared" si="15"/>
        <v>4.6712328767123283</v>
      </c>
      <c r="AQ24" s="24">
        <f t="shared" si="16"/>
        <v>8.3266183185602998</v>
      </c>
    </row>
    <row r="25" spans="1:44" s="1" customFormat="1" x14ac:dyDescent="0.2"/>
    <row r="26" spans="1:44" x14ac:dyDescent="0.2">
      <c r="J26" s="4"/>
      <c r="L26" s="4"/>
      <c r="M26" s="4"/>
      <c r="N26" s="4"/>
    </row>
    <row r="27" spans="1:44" s="83" customFormat="1" ht="15" x14ac:dyDescent="0.25">
      <c r="A27" s="76">
        <v>2016</v>
      </c>
      <c r="B27" s="77" t="s">
        <v>40</v>
      </c>
      <c r="C27" s="78" t="s">
        <v>20</v>
      </c>
      <c r="D27" s="73"/>
      <c r="E27" s="73"/>
      <c r="F27" s="72" t="s">
        <v>50</v>
      </c>
      <c r="G27" s="73"/>
      <c r="H27" s="73"/>
      <c r="I27" s="76">
        <v>2016</v>
      </c>
      <c r="J27" s="77" t="s">
        <v>39</v>
      </c>
      <c r="K27" s="78" t="s">
        <v>19</v>
      </c>
      <c r="L27" s="73"/>
      <c r="M27" s="73"/>
      <c r="N27" s="72" t="s">
        <v>50</v>
      </c>
      <c r="O27" s="73"/>
      <c r="P27" s="73"/>
      <c r="Q27" s="76">
        <v>2016</v>
      </c>
      <c r="R27" s="77" t="s">
        <v>40</v>
      </c>
      <c r="S27" s="78" t="s">
        <v>21</v>
      </c>
      <c r="T27" s="70" t="s">
        <v>50</v>
      </c>
      <c r="V27" s="73"/>
      <c r="W27" s="80">
        <v>2016</v>
      </c>
      <c r="X27" s="81" t="s">
        <v>39</v>
      </c>
      <c r="Y27" s="82" t="s">
        <v>20</v>
      </c>
      <c r="Z27" s="73"/>
      <c r="AA27" s="73"/>
      <c r="AB27" s="70" t="s">
        <v>50</v>
      </c>
      <c r="AD27" s="73"/>
      <c r="AE27" s="80">
        <v>2016</v>
      </c>
      <c r="AF27" s="81" t="s">
        <v>39</v>
      </c>
      <c r="AG27" s="82" t="s">
        <v>19</v>
      </c>
      <c r="AH27" s="73"/>
      <c r="AI27" s="73"/>
      <c r="AJ27" s="70" t="s">
        <v>50</v>
      </c>
      <c r="AL27" s="73"/>
      <c r="AM27" s="80">
        <v>2016</v>
      </c>
      <c r="AN27" s="81" t="s">
        <v>39</v>
      </c>
      <c r="AO27" s="82" t="s">
        <v>21</v>
      </c>
      <c r="AP27" s="70" t="s">
        <v>50</v>
      </c>
      <c r="AR27" s="79"/>
    </row>
    <row r="28" spans="1:44" ht="63.75" x14ac:dyDescent="0.2">
      <c r="A28" s="28" t="s">
        <v>25</v>
      </c>
      <c r="B28" s="9" t="s">
        <v>33</v>
      </c>
      <c r="C28" s="5" t="s">
        <v>26</v>
      </c>
      <c r="D28" s="5" t="s">
        <v>27</v>
      </c>
      <c r="E28" s="5" t="s">
        <v>28</v>
      </c>
      <c r="F28" s="9" t="s">
        <v>48</v>
      </c>
      <c r="G28" s="9" t="s">
        <v>49</v>
      </c>
      <c r="H28" s="6"/>
      <c r="I28" s="28" t="s">
        <v>25</v>
      </c>
      <c r="J28" s="9" t="s">
        <v>34</v>
      </c>
      <c r="K28" s="5" t="s">
        <v>30</v>
      </c>
      <c r="L28" s="5" t="s">
        <v>31</v>
      </c>
      <c r="M28" s="5" t="s">
        <v>29</v>
      </c>
      <c r="N28" s="9" t="s">
        <v>48</v>
      </c>
      <c r="O28" s="9" t="s">
        <v>49</v>
      </c>
      <c r="P28" s="41"/>
      <c r="Q28" s="46" t="s">
        <v>25</v>
      </c>
      <c r="R28" s="9" t="s">
        <v>35</v>
      </c>
      <c r="S28" s="5" t="s">
        <v>32</v>
      </c>
      <c r="T28" s="9" t="s">
        <v>48</v>
      </c>
      <c r="U28" s="9" t="s">
        <v>49</v>
      </c>
      <c r="V28" s="7"/>
      <c r="W28" s="28" t="s">
        <v>25</v>
      </c>
      <c r="X28" s="9" t="s">
        <v>36</v>
      </c>
      <c r="Y28" s="5" t="s">
        <v>26</v>
      </c>
      <c r="Z28" s="5" t="s">
        <v>27</v>
      </c>
      <c r="AA28" s="5" t="s">
        <v>28</v>
      </c>
      <c r="AB28" s="9" t="s">
        <v>48</v>
      </c>
      <c r="AC28" s="9" t="s">
        <v>49</v>
      </c>
      <c r="AD28" s="6"/>
      <c r="AE28" s="28" t="s">
        <v>25</v>
      </c>
      <c r="AF28" s="9" t="s">
        <v>37</v>
      </c>
      <c r="AG28" s="5" t="s">
        <v>30</v>
      </c>
      <c r="AH28" s="5" t="s">
        <v>31</v>
      </c>
      <c r="AI28" s="5" t="s">
        <v>29</v>
      </c>
      <c r="AJ28" s="9" t="s">
        <v>48</v>
      </c>
      <c r="AK28" s="9" t="s">
        <v>49</v>
      </c>
      <c r="AL28" s="7"/>
      <c r="AM28" s="46" t="s">
        <v>25</v>
      </c>
      <c r="AN28" s="9" t="s">
        <v>38</v>
      </c>
      <c r="AO28" s="5" t="s">
        <v>32</v>
      </c>
      <c r="AP28" s="9" t="s">
        <v>48</v>
      </c>
      <c r="AQ28" s="9" t="s">
        <v>49</v>
      </c>
    </row>
    <row r="29" spans="1:44" ht="15" x14ac:dyDescent="0.2">
      <c r="A29" s="29" t="s">
        <v>0</v>
      </c>
      <c r="B29" s="30">
        <v>5</v>
      </c>
      <c r="C29" s="25">
        <v>0</v>
      </c>
      <c r="D29" s="25">
        <v>0</v>
      </c>
      <c r="E29" s="25">
        <v>0</v>
      </c>
      <c r="F29" s="22">
        <f t="shared" ref="F29:F47" si="19">E29/365</f>
        <v>0</v>
      </c>
      <c r="G29" s="22">
        <f t="shared" ref="G29:G47" si="20">(F29/B29)*1000</f>
        <v>0</v>
      </c>
      <c r="H29" s="7"/>
      <c r="I29" s="29" t="s">
        <v>0</v>
      </c>
      <c r="J29" s="30">
        <v>4</v>
      </c>
      <c r="K29" s="25">
        <v>0</v>
      </c>
      <c r="L29" s="25">
        <v>0</v>
      </c>
      <c r="M29" s="25">
        <v>0</v>
      </c>
      <c r="N29" s="22">
        <f t="shared" ref="N29:N47" si="21">M29/365</f>
        <v>0</v>
      </c>
      <c r="O29" s="22">
        <f t="shared" ref="O29:O47" si="22">(N29/J29)*1000</f>
        <v>0</v>
      </c>
      <c r="P29" s="42"/>
      <c r="Q29" s="45" t="s">
        <v>0</v>
      </c>
      <c r="R29" s="30">
        <f t="shared" ref="R29:R47" si="23">B29+J29</f>
        <v>9</v>
      </c>
      <c r="S29" s="25">
        <f t="shared" ref="S29:S47" si="24">E29+M29</f>
        <v>0</v>
      </c>
      <c r="T29" s="22">
        <f t="shared" ref="T29:T47" si="25">S29/365</f>
        <v>0</v>
      </c>
      <c r="U29" s="22">
        <f t="shared" ref="U29:U47" si="26">(T29/R29)*1000</f>
        <v>0</v>
      </c>
      <c r="V29" s="7"/>
      <c r="W29" s="29" t="s">
        <v>0</v>
      </c>
      <c r="X29" s="30">
        <v>1</v>
      </c>
      <c r="Y29" s="25">
        <v>0</v>
      </c>
      <c r="Z29" s="25">
        <v>0</v>
      </c>
      <c r="AA29" s="25">
        <v>0</v>
      </c>
      <c r="AB29" s="22">
        <f t="shared" ref="AB29:AB47" si="27">AA29/365</f>
        <v>0</v>
      </c>
      <c r="AC29" s="22">
        <f t="shared" ref="AC29:AC47" si="28">(AB29/X29)*1000</f>
        <v>0</v>
      </c>
      <c r="AD29" s="7"/>
      <c r="AE29" s="29" t="s">
        <v>0</v>
      </c>
      <c r="AF29" s="30">
        <v>5</v>
      </c>
      <c r="AG29" s="25">
        <v>0</v>
      </c>
      <c r="AH29" s="25">
        <v>0</v>
      </c>
      <c r="AI29" s="25">
        <v>0</v>
      </c>
      <c r="AJ29" s="22">
        <f t="shared" ref="AJ29:AJ47" si="29">AI29/365</f>
        <v>0</v>
      </c>
      <c r="AK29" s="22">
        <f t="shared" ref="AK29:AK47" si="30">(AJ29/AF29)*1000</f>
        <v>0</v>
      </c>
      <c r="AL29" s="7"/>
      <c r="AM29" s="45" t="s">
        <v>0</v>
      </c>
      <c r="AN29" s="30">
        <f t="shared" ref="AN29:AN47" si="31">X29+AF29</f>
        <v>6</v>
      </c>
      <c r="AO29" s="25">
        <f t="shared" ref="AO29:AO47" si="32">AA29+AI29</f>
        <v>0</v>
      </c>
      <c r="AP29" s="22">
        <f t="shared" ref="AP29:AP47" si="33">AO29/365</f>
        <v>0</v>
      </c>
      <c r="AQ29" s="22">
        <f t="shared" ref="AQ29:AQ47" si="34">(AP29/AN29)*1000</f>
        <v>0</v>
      </c>
    </row>
    <row r="30" spans="1:44" ht="15" x14ac:dyDescent="0.2">
      <c r="A30" s="29" t="s">
        <v>1</v>
      </c>
      <c r="B30" s="30">
        <v>11</v>
      </c>
      <c r="C30" s="25">
        <v>0</v>
      </c>
      <c r="D30" s="25">
        <v>0</v>
      </c>
      <c r="E30" s="25">
        <v>0</v>
      </c>
      <c r="F30" s="22">
        <f t="shared" si="19"/>
        <v>0</v>
      </c>
      <c r="G30" s="22">
        <f t="shared" si="20"/>
        <v>0</v>
      </c>
      <c r="H30" s="7"/>
      <c r="I30" s="29" t="s">
        <v>1</v>
      </c>
      <c r="J30" s="30">
        <v>8</v>
      </c>
      <c r="K30" s="25">
        <v>0</v>
      </c>
      <c r="L30" s="25">
        <v>0</v>
      </c>
      <c r="M30" s="25">
        <v>0</v>
      </c>
      <c r="N30" s="22">
        <f t="shared" si="21"/>
        <v>0</v>
      </c>
      <c r="O30" s="22">
        <f t="shared" si="22"/>
        <v>0</v>
      </c>
      <c r="P30" s="42"/>
      <c r="Q30" s="45" t="s">
        <v>1</v>
      </c>
      <c r="R30" s="30">
        <f t="shared" si="23"/>
        <v>19</v>
      </c>
      <c r="S30" s="25">
        <f t="shared" si="24"/>
        <v>0</v>
      </c>
      <c r="T30" s="22">
        <f t="shared" si="25"/>
        <v>0</v>
      </c>
      <c r="U30" s="22">
        <f t="shared" si="26"/>
        <v>0</v>
      </c>
      <c r="V30" s="7"/>
      <c r="W30" s="29" t="s">
        <v>1</v>
      </c>
      <c r="X30" s="30">
        <v>8</v>
      </c>
      <c r="Y30" s="25">
        <v>0</v>
      </c>
      <c r="Z30" s="25">
        <v>0</v>
      </c>
      <c r="AA30" s="25">
        <v>0</v>
      </c>
      <c r="AB30" s="22">
        <f t="shared" si="27"/>
        <v>0</v>
      </c>
      <c r="AC30" s="22">
        <f t="shared" si="28"/>
        <v>0</v>
      </c>
      <c r="AD30" s="7"/>
      <c r="AE30" s="29" t="s">
        <v>1</v>
      </c>
      <c r="AF30" s="30">
        <v>7</v>
      </c>
      <c r="AG30" s="25">
        <v>0</v>
      </c>
      <c r="AH30" s="25">
        <v>0</v>
      </c>
      <c r="AI30" s="25">
        <v>0</v>
      </c>
      <c r="AJ30" s="22">
        <f t="shared" si="29"/>
        <v>0</v>
      </c>
      <c r="AK30" s="22">
        <f t="shared" si="30"/>
        <v>0</v>
      </c>
      <c r="AL30" s="7"/>
      <c r="AM30" s="45" t="s">
        <v>1</v>
      </c>
      <c r="AN30" s="30">
        <f t="shared" si="31"/>
        <v>15</v>
      </c>
      <c r="AO30" s="25">
        <f t="shared" si="32"/>
        <v>0</v>
      </c>
      <c r="AP30" s="22">
        <f t="shared" si="33"/>
        <v>0</v>
      </c>
      <c r="AQ30" s="22">
        <f t="shared" si="34"/>
        <v>0</v>
      </c>
    </row>
    <row r="31" spans="1:44" ht="15" x14ac:dyDescent="0.2">
      <c r="A31" s="29" t="s">
        <v>2</v>
      </c>
      <c r="B31" s="30">
        <v>8</v>
      </c>
      <c r="C31" s="25">
        <v>0</v>
      </c>
      <c r="D31" s="25">
        <v>0</v>
      </c>
      <c r="E31" s="25">
        <v>0</v>
      </c>
      <c r="F31" s="22">
        <f t="shared" si="19"/>
        <v>0</v>
      </c>
      <c r="G31" s="22">
        <f t="shared" si="20"/>
        <v>0</v>
      </c>
      <c r="H31" s="7"/>
      <c r="I31" s="29" t="s">
        <v>2</v>
      </c>
      <c r="J31" s="30">
        <v>8</v>
      </c>
      <c r="K31" s="25">
        <v>0</v>
      </c>
      <c r="L31" s="25">
        <v>0</v>
      </c>
      <c r="M31" s="25">
        <v>0</v>
      </c>
      <c r="N31" s="22">
        <f t="shared" si="21"/>
        <v>0</v>
      </c>
      <c r="O31" s="22">
        <f t="shared" si="22"/>
        <v>0</v>
      </c>
      <c r="P31" s="42"/>
      <c r="Q31" s="45" t="s">
        <v>2</v>
      </c>
      <c r="R31" s="30">
        <f t="shared" si="23"/>
        <v>16</v>
      </c>
      <c r="S31" s="25">
        <f t="shared" si="24"/>
        <v>0</v>
      </c>
      <c r="T31" s="22">
        <f t="shared" si="25"/>
        <v>0</v>
      </c>
      <c r="U31" s="22">
        <f t="shared" si="26"/>
        <v>0</v>
      </c>
      <c r="V31" s="7"/>
      <c r="W31" s="29" t="s">
        <v>2</v>
      </c>
      <c r="X31" s="30">
        <v>11</v>
      </c>
      <c r="Y31" s="25">
        <v>0</v>
      </c>
      <c r="Z31" s="25">
        <v>0</v>
      </c>
      <c r="AA31" s="25">
        <v>0</v>
      </c>
      <c r="AB31" s="22">
        <f t="shared" si="27"/>
        <v>0</v>
      </c>
      <c r="AC31" s="22">
        <f t="shared" si="28"/>
        <v>0</v>
      </c>
      <c r="AD31" s="7"/>
      <c r="AE31" s="29" t="s">
        <v>2</v>
      </c>
      <c r="AF31" s="30">
        <v>8</v>
      </c>
      <c r="AG31" s="25">
        <v>0</v>
      </c>
      <c r="AH31" s="25">
        <v>0</v>
      </c>
      <c r="AI31" s="25">
        <v>0</v>
      </c>
      <c r="AJ31" s="22">
        <f t="shared" si="29"/>
        <v>0</v>
      </c>
      <c r="AK31" s="22">
        <f t="shared" si="30"/>
        <v>0</v>
      </c>
      <c r="AL31" s="7"/>
      <c r="AM31" s="45" t="s">
        <v>2</v>
      </c>
      <c r="AN31" s="30">
        <f t="shared" si="31"/>
        <v>19</v>
      </c>
      <c r="AO31" s="25">
        <f t="shared" si="32"/>
        <v>0</v>
      </c>
      <c r="AP31" s="22">
        <f t="shared" si="33"/>
        <v>0</v>
      </c>
      <c r="AQ31" s="22">
        <f t="shared" si="34"/>
        <v>0</v>
      </c>
    </row>
    <row r="32" spans="1:44" ht="15" x14ac:dyDescent="0.2">
      <c r="A32" s="29" t="s">
        <v>3</v>
      </c>
      <c r="B32" s="30">
        <v>13</v>
      </c>
      <c r="C32" s="25">
        <v>365</v>
      </c>
      <c r="D32" s="25">
        <v>1</v>
      </c>
      <c r="E32" s="25">
        <v>365</v>
      </c>
      <c r="F32" s="22">
        <f t="shared" si="19"/>
        <v>1</v>
      </c>
      <c r="G32" s="22">
        <f t="shared" si="20"/>
        <v>76.923076923076934</v>
      </c>
      <c r="H32" s="7"/>
      <c r="I32" s="29" t="s">
        <v>3</v>
      </c>
      <c r="J32" s="30">
        <v>7</v>
      </c>
      <c r="K32" s="25">
        <v>0</v>
      </c>
      <c r="L32" s="25">
        <v>0</v>
      </c>
      <c r="M32" s="25">
        <v>0</v>
      </c>
      <c r="N32" s="22">
        <f t="shared" si="21"/>
        <v>0</v>
      </c>
      <c r="O32" s="22">
        <f t="shared" si="22"/>
        <v>0</v>
      </c>
      <c r="P32" s="42"/>
      <c r="Q32" s="45" t="s">
        <v>3</v>
      </c>
      <c r="R32" s="30">
        <f t="shared" si="23"/>
        <v>20</v>
      </c>
      <c r="S32" s="25">
        <f t="shared" si="24"/>
        <v>365</v>
      </c>
      <c r="T32" s="22">
        <f t="shared" si="25"/>
        <v>1</v>
      </c>
      <c r="U32" s="22">
        <f t="shared" si="26"/>
        <v>50</v>
      </c>
      <c r="V32" s="7"/>
      <c r="W32" s="29" t="s">
        <v>3</v>
      </c>
      <c r="X32" s="30">
        <v>8</v>
      </c>
      <c r="Y32" s="25">
        <v>0</v>
      </c>
      <c r="Z32" s="25">
        <v>0</v>
      </c>
      <c r="AA32" s="25">
        <v>0</v>
      </c>
      <c r="AB32" s="22">
        <f t="shared" si="27"/>
        <v>0</v>
      </c>
      <c r="AC32" s="22">
        <f t="shared" si="28"/>
        <v>0</v>
      </c>
      <c r="AD32" s="7"/>
      <c r="AE32" s="29" t="s">
        <v>3</v>
      </c>
      <c r="AF32" s="30">
        <v>9</v>
      </c>
      <c r="AG32" s="25">
        <v>0</v>
      </c>
      <c r="AH32" s="25">
        <v>0</v>
      </c>
      <c r="AI32" s="25">
        <v>0</v>
      </c>
      <c r="AJ32" s="22">
        <f t="shared" si="29"/>
        <v>0</v>
      </c>
      <c r="AK32" s="22">
        <f t="shared" si="30"/>
        <v>0</v>
      </c>
      <c r="AL32" s="7"/>
      <c r="AM32" s="45" t="s">
        <v>3</v>
      </c>
      <c r="AN32" s="30">
        <f t="shared" si="31"/>
        <v>17</v>
      </c>
      <c r="AO32" s="25">
        <f t="shared" si="32"/>
        <v>0</v>
      </c>
      <c r="AP32" s="22">
        <f t="shared" si="33"/>
        <v>0</v>
      </c>
      <c r="AQ32" s="22">
        <f t="shared" si="34"/>
        <v>0</v>
      </c>
    </row>
    <row r="33" spans="1:43" ht="15" x14ac:dyDescent="0.2">
      <c r="A33" s="29" t="s">
        <v>4</v>
      </c>
      <c r="B33" s="30">
        <v>13</v>
      </c>
      <c r="C33" s="25">
        <v>0</v>
      </c>
      <c r="D33" s="25">
        <v>0</v>
      </c>
      <c r="E33" s="25">
        <v>0</v>
      </c>
      <c r="F33" s="22">
        <f t="shared" si="19"/>
        <v>0</v>
      </c>
      <c r="G33" s="22">
        <f t="shared" si="20"/>
        <v>0</v>
      </c>
      <c r="H33" s="7"/>
      <c r="I33" s="29" t="s">
        <v>4</v>
      </c>
      <c r="J33" s="30">
        <v>14</v>
      </c>
      <c r="K33" s="25">
        <v>62</v>
      </c>
      <c r="L33" s="25">
        <v>1</v>
      </c>
      <c r="M33" s="25">
        <v>62</v>
      </c>
      <c r="N33" s="22">
        <f t="shared" si="21"/>
        <v>0.16986301369863013</v>
      </c>
      <c r="O33" s="22">
        <f t="shared" si="22"/>
        <v>12.13307240704501</v>
      </c>
      <c r="P33" s="42"/>
      <c r="Q33" s="45" t="s">
        <v>4</v>
      </c>
      <c r="R33" s="30">
        <f t="shared" si="23"/>
        <v>27</v>
      </c>
      <c r="S33" s="25">
        <f t="shared" si="24"/>
        <v>62</v>
      </c>
      <c r="T33" s="22">
        <f t="shared" si="25"/>
        <v>0.16986301369863013</v>
      </c>
      <c r="U33" s="22">
        <f t="shared" si="26"/>
        <v>6.2912227295788936</v>
      </c>
      <c r="V33" s="7"/>
      <c r="W33" s="29" t="s">
        <v>4</v>
      </c>
      <c r="X33" s="30">
        <v>6</v>
      </c>
      <c r="Y33" s="25">
        <v>0</v>
      </c>
      <c r="Z33" s="25">
        <v>0</v>
      </c>
      <c r="AA33" s="25">
        <v>0</v>
      </c>
      <c r="AB33" s="22">
        <f t="shared" si="27"/>
        <v>0</v>
      </c>
      <c r="AC33" s="22">
        <f t="shared" si="28"/>
        <v>0</v>
      </c>
      <c r="AD33" s="7"/>
      <c r="AE33" s="29" t="s">
        <v>4</v>
      </c>
      <c r="AF33" s="30">
        <v>10</v>
      </c>
      <c r="AG33" s="25">
        <v>0</v>
      </c>
      <c r="AH33" s="25">
        <v>0</v>
      </c>
      <c r="AI33" s="25">
        <v>0</v>
      </c>
      <c r="AJ33" s="22">
        <f t="shared" si="29"/>
        <v>0</v>
      </c>
      <c r="AK33" s="22">
        <f t="shared" si="30"/>
        <v>0</v>
      </c>
      <c r="AL33" s="7"/>
      <c r="AM33" s="45" t="s">
        <v>4</v>
      </c>
      <c r="AN33" s="30">
        <f t="shared" si="31"/>
        <v>16</v>
      </c>
      <c r="AO33" s="25">
        <f t="shared" si="32"/>
        <v>0</v>
      </c>
      <c r="AP33" s="22">
        <f t="shared" si="33"/>
        <v>0</v>
      </c>
      <c r="AQ33" s="22">
        <f t="shared" si="34"/>
        <v>0</v>
      </c>
    </row>
    <row r="34" spans="1:43" ht="15" x14ac:dyDescent="0.2">
      <c r="A34" s="29" t="s">
        <v>5</v>
      </c>
      <c r="B34" s="30">
        <v>18</v>
      </c>
      <c r="C34" s="25">
        <v>0</v>
      </c>
      <c r="D34" s="25">
        <v>0</v>
      </c>
      <c r="E34" s="25">
        <v>0</v>
      </c>
      <c r="F34" s="22">
        <f t="shared" si="19"/>
        <v>0</v>
      </c>
      <c r="G34" s="22">
        <f t="shared" si="20"/>
        <v>0</v>
      </c>
      <c r="H34" s="7"/>
      <c r="I34" s="29" t="s">
        <v>5</v>
      </c>
      <c r="J34" s="30">
        <v>16</v>
      </c>
      <c r="K34" s="25">
        <v>0</v>
      </c>
      <c r="L34" s="25">
        <v>0</v>
      </c>
      <c r="M34" s="25">
        <v>0</v>
      </c>
      <c r="N34" s="22">
        <f t="shared" si="21"/>
        <v>0</v>
      </c>
      <c r="O34" s="22">
        <f t="shared" si="22"/>
        <v>0</v>
      </c>
      <c r="P34" s="42"/>
      <c r="Q34" s="45" t="s">
        <v>5</v>
      </c>
      <c r="R34" s="30">
        <f t="shared" si="23"/>
        <v>34</v>
      </c>
      <c r="S34" s="25">
        <f t="shared" si="24"/>
        <v>0</v>
      </c>
      <c r="T34" s="22">
        <f t="shared" si="25"/>
        <v>0</v>
      </c>
      <c r="U34" s="22">
        <f t="shared" si="26"/>
        <v>0</v>
      </c>
      <c r="V34" s="7"/>
      <c r="W34" s="29" t="s">
        <v>5</v>
      </c>
      <c r="X34" s="30">
        <v>13</v>
      </c>
      <c r="Y34" s="25">
        <v>0</v>
      </c>
      <c r="Z34" s="25">
        <v>0</v>
      </c>
      <c r="AA34" s="25">
        <v>0</v>
      </c>
      <c r="AB34" s="22">
        <f t="shared" si="27"/>
        <v>0</v>
      </c>
      <c r="AC34" s="22">
        <f t="shared" si="28"/>
        <v>0</v>
      </c>
      <c r="AD34" s="7"/>
      <c r="AE34" s="29" t="s">
        <v>5</v>
      </c>
      <c r="AF34" s="30">
        <v>10</v>
      </c>
      <c r="AG34" s="25">
        <v>0</v>
      </c>
      <c r="AH34" s="25">
        <v>0</v>
      </c>
      <c r="AI34" s="25">
        <v>0</v>
      </c>
      <c r="AJ34" s="22">
        <f t="shared" si="29"/>
        <v>0</v>
      </c>
      <c r="AK34" s="22">
        <f t="shared" si="30"/>
        <v>0</v>
      </c>
      <c r="AL34" s="7"/>
      <c r="AM34" s="45" t="s">
        <v>5</v>
      </c>
      <c r="AN34" s="30">
        <f t="shared" si="31"/>
        <v>23</v>
      </c>
      <c r="AO34" s="25">
        <f t="shared" si="32"/>
        <v>0</v>
      </c>
      <c r="AP34" s="22">
        <f t="shared" si="33"/>
        <v>0</v>
      </c>
      <c r="AQ34" s="22">
        <f t="shared" si="34"/>
        <v>0</v>
      </c>
    </row>
    <row r="35" spans="1:43" ht="15" x14ac:dyDescent="0.2">
      <c r="A35" s="29" t="s">
        <v>6</v>
      </c>
      <c r="B35" s="30">
        <v>16</v>
      </c>
      <c r="C35" s="25">
        <v>0</v>
      </c>
      <c r="D35" s="25">
        <v>0</v>
      </c>
      <c r="E35" s="25">
        <v>0</v>
      </c>
      <c r="F35" s="22">
        <f t="shared" si="19"/>
        <v>0</v>
      </c>
      <c r="G35" s="22">
        <f t="shared" si="20"/>
        <v>0</v>
      </c>
      <c r="H35" s="7"/>
      <c r="I35" s="29" t="s">
        <v>6</v>
      </c>
      <c r="J35" s="30">
        <v>15</v>
      </c>
      <c r="K35" s="25">
        <v>0</v>
      </c>
      <c r="L35" s="25">
        <v>0</v>
      </c>
      <c r="M35" s="25">
        <v>0</v>
      </c>
      <c r="N35" s="22">
        <f t="shared" si="21"/>
        <v>0</v>
      </c>
      <c r="O35" s="22">
        <f t="shared" si="22"/>
        <v>0</v>
      </c>
      <c r="P35" s="42"/>
      <c r="Q35" s="45" t="s">
        <v>6</v>
      </c>
      <c r="R35" s="30">
        <f t="shared" si="23"/>
        <v>31</v>
      </c>
      <c r="S35" s="25">
        <f t="shared" si="24"/>
        <v>0</v>
      </c>
      <c r="T35" s="22">
        <f t="shared" si="25"/>
        <v>0</v>
      </c>
      <c r="U35" s="22">
        <f t="shared" si="26"/>
        <v>0</v>
      </c>
      <c r="V35" s="7"/>
      <c r="W35" s="29" t="s">
        <v>6</v>
      </c>
      <c r="X35" s="30">
        <v>8</v>
      </c>
      <c r="Y35" s="25">
        <v>0</v>
      </c>
      <c r="Z35" s="25">
        <v>0</v>
      </c>
      <c r="AA35" s="25">
        <v>0</v>
      </c>
      <c r="AB35" s="22">
        <f t="shared" si="27"/>
        <v>0</v>
      </c>
      <c r="AC35" s="22">
        <f t="shared" si="28"/>
        <v>0</v>
      </c>
      <c r="AD35" s="7"/>
      <c r="AE35" s="29" t="s">
        <v>6</v>
      </c>
      <c r="AF35" s="30">
        <v>7</v>
      </c>
      <c r="AG35" s="25">
        <v>7</v>
      </c>
      <c r="AH35" s="25">
        <v>1</v>
      </c>
      <c r="AI35" s="25">
        <v>7</v>
      </c>
      <c r="AJ35" s="22">
        <f t="shared" si="29"/>
        <v>1.9178082191780823E-2</v>
      </c>
      <c r="AK35" s="22">
        <f t="shared" si="30"/>
        <v>2.7397260273972601</v>
      </c>
      <c r="AL35" s="7"/>
      <c r="AM35" s="45" t="s">
        <v>6</v>
      </c>
      <c r="AN35" s="30">
        <f t="shared" si="31"/>
        <v>15</v>
      </c>
      <c r="AO35" s="25">
        <f t="shared" si="32"/>
        <v>7</v>
      </c>
      <c r="AP35" s="22">
        <f t="shared" si="33"/>
        <v>1.9178082191780823E-2</v>
      </c>
      <c r="AQ35" s="22">
        <f t="shared" si="34"/>
        <v>1.2785388127853881</v>
      </c>
    </row>
    <row r="36" spans="1:43" ht="15" x14ac:dyDescent="0.2">
      <c r="A36" s="29" t="s">
        <v>7</v>
      </c>
      <c r="B36" s="30">
        <v>18</v>
      </c>
      <c r="C36" s="25">
        <v>0</v>
      </c>
      <c r="D36" s="25">
        <v>0</v>
      </c>
      <c r="E36" s="25">
        <v>0</v>
      </c>
      <c r="F36" s="22">
        <f t="shared" si="19"/>
        <v>0</v>
      </c>
      <c r="G36" s="22">
        <f t="shared" si="20"/>
        <v>0</v>
      </c>
      <c r="H36" s="7"/>
      <c r="I36" s="29" t="s">
        <v>7</v>
      </c>
      <c r="J36" s="30">
        <v>6</v>
      </c>
      <c r="K36" s="25">
        <v>0</v>
      </c>
      <c r="L36" s="25">
        <v>0</v>
      </c>
      <c r="M36" s="25">
        <v>0</v>
      </c>
      <c r="N36" s="22">
        <f t="shared" si="21"/>
        <v>0</v>
      </c>
      <c r="O36" s="22">
        <f t="shared" si="22"/>
        <v>0</v>
      </c>
      <c r="P36" s="42"/>
      <c r="Q36" s="45" t="s">
        <v>7</v>
      </c>
      <c r="R36" s="30">
        <f t="shared" si="23"/>
        <v>24</v>
      </c>
      <c r="S36" s="25">
        <f t="shared" si="24"/>
        <v>0</v>
      </c>
      <c r="T36" s="22">
        <f t="shared" si="25"/>
        <v>0</v>
      </c>
      <c r="U36" s="22">
        <f t="shared" si="26"/>
        <v>0</v>
      </c>
      <c r="V36" s="7"/>
      <c r="W36" s="29" t="s">
        <v>7</v>
      </c>
      <c r="X36" s="30">
        <v>24</v>
      </c>
      <c r="Y36" s="25">
        <v>0</v>
      </c>
      <c r="Z36" s="25">
        <v>0</v>
      </c>
      <c r="AA36" s="25">
        <v>0</v>
      </c>
      <c r="AB36" s="22">
        <f t="shared" si="27"/>
        <v>0</v>
      </c>
      <c r="AC36" s="22">
        <f t="shared" si="28"/>
        <v>0</v>
      </c>
      <c r="AD36" s="7"/>
      <c r="AE36" s="29" t="s">
        <v>7</v>
      </c>
      <c r="AF36" s="30">
        <v>12</v>
      </c>
      <c r="AG36" s="25">
        <v>80</v>
      </c>
      <c r="AH36" s="25">
        <v>1</v>
      </c>
      <c r="AI36" s="25">
        <v>80</v>
      </c>
      <c r="AJ36" s="22">
        <f t="shared" si="29"/>
        <v>0.21917808219178081</v>
      </c>
      <c r="AK36" s="22">
        <f t="shared" si="30"/>
        <v>18.264840182648399</v>
      </c>
      <c r="AL36" s="7"/>
      <c r="AM36" s="45" t="s">
        <v>7</v>
      </c>
      <c r="AN36" s="30">
        <f t="shared" si="31"/>
        <v>36</v>
      </c>
      <c r="AO36" s="25">
        <f t="shared" si="32"/>
        <v>80</v>
      </c>
      <c r="AP36" s="22">
        <f t="shared" si="33"/>
        <v>0.21917808219178081</v>
      </c>
      <c r="AQ36" s="22">
        <f t="shared" si="34"/>
        <v>6.0882800608828003</v>
      </c>
    </row>
    <row r="37" spans="1:43" ht="15" x14ac:dyDescent="0.2">
      <c r="A37" s="29" t="s">
        <v>8</v>
      </c>
      <c r="B37" s="30">
        <v>17</v>
      </c>
      <c r="C37" s="25">
        <v>0</v>
      </c>
      <c r="D37" s="25">
        <v>0</v>
      </c>
      <c r="E37" s="25">
        <v>0</v>
      </c>
      <c r="F37" s="22">
        <f t="shared" si="19"/>
        <v>0</v>
      </c>
      <c r="G37" s="22">
        <f t="shared" si="20"/>
        <v>0</v>
      </c>
      <c r="H37" s="7"/>
      <c r="I37" s="29" t="s">
        <v>8</v>
      </c>
      <c r="J37" s="30">
        <v>20</v>
      </c>
      <c r="K37" s="25">
        <v>0</v>
      </c>
      <c r="L37" s="25">
        <v>0</v>
      </c>
      <c r="M37" s="25">
        <v>0</v>
      </c>
      <c r="N37" s="22">
        <f t="shared" si="21"/>
        <v>0</v>
      </c>
      <c r="O37" s="22">
        <f t="shared" si="22"/>
        <v>0</v>
      </c>
      <c r="P37" s="42"/>
      <c r="Q37" s="45" t="s">
        <v>8</v>
      </c>
      <c r="R37" s="30">
        <f t="shared" si="23"/>
        <v>37</v>
      </c>
      <c r="S37" s="25">
        <f t="shared" si="24"/>
        <v>0</v>
      </c>
      <c r="T37" s="22">
        <f t="shared" si="25"/>
        <v>0</v>
      </c>
      <c r="U37" s="22">
        <f t="shared" si="26"/>
        <v>0</v>
      </c>
      <c r="V37" s="7"/>
      <c r="W37" s="29" t="s">
        <v>8</v>
      </c>
      <c r="X37" s="30">
        <v>17</v>
      </c>
      <c r="Y37" s="25">
        <v>0</v>
      </c>
      <c r="Z37" s="25">
        <v>0</v>
      </c>
      <c r="AA37" s="25">
        <v>0</v>
      </c>
      <c r="AB37" s="22">
        <f t="shared" si="27"/>
        <v>0</v>
      </c>
      <c r="AC37" s="22">
        <f t="shared" si="28"/>
        <v>0</v>
      </c>
      <c r="AD37" s="7"/>
      <c r="AE37" s="29" t="s">
        <v>8</v>
      </c>
      <c r="AF37" s="30">
        <v>12</v>
      </c>
      <c r="AG37" s="25">
        <v>0</v>
      </c>
      <c r="AH37" s="25">
        <v>0</v>
      </c>
      <c r="AI37" s="25">
        <v>0</v>
      </c>
      <c r="AJ37" s="22">
        <f t="shared" si="29"/>
        <v>0</v>
      </c>
      <c r="AK37" s="22">
        <f t="shared" si="30"/>
        <v>0</v>
      </c>
      <c r="AL37" s="7"/>
      <c r="AM37" s="45" t="s">
        <v>8</v>
      </c>
      <c r="AN37" s="30">
        <f t="shared" si="31"/>
        <v>29</v>
      </c>
      <c r="AO37" s="25">
        <f t="shared" si="32"/>
        <v>0</v>
      </c>
      <c r="AP37" s="22">
        <f t="shared" si="33"/>
        <v>0</v>
      </c>
      <c r="AQ37" s="22">
        <f t="shared" si="34"/>
        <v>0</v>
      </c>
    </row>
    <row r="38" spans="1:43" ht="15" x14ac:dyDescent="0.2">
      <c r="A38" s="29" t="s">
        <v>9</v>
      </c>
      <c r="B38" s="30">
        <v>23</v>
      </c>
      <c r="C38" s="25">
        <v>0</v>
      </c>
      <c r="D38" s="25">
        <v>0</v>
      </c>
      <c r="E38" s="25">
        <v>0</v>
      </c>
      <c r="F38" s="22">
        <f t="shared" si="19"/>
        <v>0</v>
      </c>
      <c r="G38" s="22">
        <f t="shared" si="20"/>
        <v>0</v>
      </c>
      <c r="H38" s="7"/>
      <c r="I38" s="29" t="s">
        <v>9</v>
      </c>
      <c r="J38" s="30">
        <v>22</v>
      </c>
      <c r="K38" s="25">
        <v>0</v>
      </c>
      <c r="L38" s="25">
        <v>0</v>
      </c>
      <c r="M38" s="25">
        <v>0</v>
      </c>
      <c r="N38" s="22">
        <f t="shared" si="21"/>
        <v>0</v>
      </c>
      <c r="O38" s="22">
        <f t="shared" si="22"/>
        <v>0</v>
      </c>
      <c r="P38" s="42"/>
      <c r="Q38" s="45" t="s">
        <v>9</v>
      </c>
      <c r="R38" s="30">
        <f t="shared" si="23"/>
        <v>45</v>
      </c>
      <c r="S38" s="25">
        <f t="shared" si="24"/>
        <v>0</v>
      </c>
      <c r="T38" s="22">
        <f t="shared" si="25"/>
        <v>0</v>
      </c>
      <c r="U38" s="22">
        <f t="shared" si="26"/>
        <v>0</v>
      </c>
      <c r="V38" s="7"/>
      <c r="W38" s="29" t="s">
        <v>9</v>
      </c>
      <c r="X38" s="30">
        <v>12</v>
      </c>
      <c r="Y38" s="25">
        <v>221</v>
      </c>
      <c r="Z38" s="25">
        <v>1</v>
      </c>
      <c r="AA38" s="25">
        <v>221</v>
      </c>
      <c r="AB38" s="22">
        <f t="shared" si="27"/>
        <v>0.60547945205479448</v>
      </c>
      <c r="AC38" s="22">
        <f t="shared" si="28"/>
        <v>50.456621004566209</v>
      </c>
      <c r="AD38" s="7"/>
      <c r="AE38" s="29" t="s">
        <v>9</v>
      </c>
      <c r="AF38" s="30">
        <v>11</v>
      </c>
      <c r="AG38" s="25">
        <v>0</v>
      </c>
      <c r="AH38" s="25">
        <v>0</v>
      </c>
      <c r="AI38" s="25">
        <v>0</v>
      </c>
      <c r="AJ38" s="22">
        <f t="shared" si="29"/>
        <v>0</v>
      </c>
      <c r="AK38" s="22">
        <f t="shared" si="30"/>
        <v>0</v>
      </c>
      <c r="AL38" s="7"/>
      <c r="AM38" s="45" t="s">
        <v>9</v>
      </c>
      <c r="AN38" s="30">
        <f t="shared" si="31"/>
        <v>23</v>
      </c>
      <c r="AO38" s="25">
        <f t="shared" si="32"/>
        <v>221</v>
      </c>
      <c r="AP38" s="22">
        <f t="shared" si="33"/>
        <v>0.60547945205479448</v>
      </c>
      <c r="AQ38" s="22">
        <f t="shared" si="34"/>
        <v>26.325193567599758</v>
      </c>
    </row>
    <row r="39" spans="1:43" ht="15" x14ac:dyDescent="0.2">
      <c r="A39" s="29" t="s">
        <v>10</v>
      </c>
      <c r="B39" s="30">
        <v>20</v>
      </c>
      <c r="C39" s="25">
        <v>0</v>
      </c>
      <c r="D39" s="25">
        <v>0</v>
      </c>
      <c r="E39" s="25">
        <v>0</v>
      </c>
      <c r="F39" s="22">
        <f t="shared" si="19"/>
        <v>0</v>
      </c>
      <c r="G39" s="22">
        <f t="shared" si="20"/>
        <v>0</v>
      </c>
      <c r="H39" s="7"/>
      <c r="I39" s="29" t="s">
        <v>10</v>
      </c>
      <c r="J39" s="30">
        <v>17</v>
      </c>
      <c r="K39" s="25">
        <v>0</v>
      </c>
      <c r="L39" s="25">
        <v>0</v>
      </c>
      <c r="M39" s="25">
        <v>0</v>
      </c>
      <c r="N39" s="22">
        <f t="shared" si="21"/>
        <v>0</v>
      </c>
      <c r="O39" s="22">
        <f t="shared" si="22"/>
        <v>0</v>
      </c>
      <c r="P39" s="42"/>
      <c r="Q39" s="45" t="s">
        <v>10</v>
      </c>
      <c r="R39" s="30">
        <f t="shared" si="23"/>
        <v>37</v>
      </c>
      <c r="S39" s="25">
        <f t="shared" si="24"/>
        <v>0</v>
      </c>
      <c r="T39" s="22">
        <f t="shared" si="25"/>
        <v>0</v>
      </c>
      <c r="U39" s="22">
        <f t="shared" si="26"/>
        <v>0</v>
      </c>
      <c r="V39" s="7"/>
      <c r="W39" s="29" t="s">
        <v>10</v>
      </c>
      <c r="X39" s="30">
        <v>12</v>
      </c>
      <c r="Y39" s="25">
        <v>0</v>
      </c>
      <c r="Z39" s="25">
        <v>0</v>
      </c>
      <c r="AA39" s="25">
        <v>0</v>
      </c>
      <c r="AB39" s="22">
        <f t="shared" si="27"/>
        <v>0</v>
      </c>
      <c r="AC39" s="22">
        <f t="shared" si="28"/>
        <v>0</v>
      </c>
      <c r="AD39" s="7"/>
      <c r="AE39" s="29" t="s">
        <v>10</v>
      </c>
      <c r="AF39" s="30">
        <v>21</v>
      </c>
      <c r="AG39" s="25">
        <v>365</v>
      </c>
      <c r="AH39" s="25">
        <v>1</v>
      </c>
      <c r="AI39" s="25">
        <v>365</v>
      </c>
      <c r="AJ39" s="22">
        <f t="shared" si="29"/>
        <v>1</v>
      </c>
      <c r="AK39" s="22">
        <f t="shared" si="30"/>
        <v>47.619047619047613</v>
      </c>
      <c r="AL39" s="7"/>
      <c r="AM39" s="45" t="s">
        <v>10</v>
      </c>
      <c r="AN39" s="30">
        <f t="shared" si="31"/>
        <v>33</v>
      </c>
      <c r="AO39" s="25">
        <f t="shared" si="32"/>
        <v>365</v>
      </c>
      <c r="AP39" s="22">
        <f t="shared" si="33"/>
        <v>1</v>
      </c>
      <c r="AQ39" s="22">
        <f t="shared" si="34"/>
        <v>30.303030303030305</v>
      </c>
    </row>
    <row r="40" spans="1:43" ht="15" x14ac:dyDescent="0.2">
      <c r="A40" s="29" t="s">
        <v>11</v>
      </c>
      <c r="B40" s="30">
        <v>28</v>
      </c>
      <c r="C40" s="25">
        <v>0</v>
      </c>
      <c r="D40" s="25">
        <v>0</v>
      </c>
      <c r="E40" s="25">
        <v>0</v>
      </c>
      <c r="F40" s="22">
        <f t="shared" si="19"/>
        <v>0</v>
      </c>
      <c r="G40" s="22">
        <f t="shared" si="20"/>
        <v>0</v>
      </c>
      <c r="H40" s="7"/>
      <c r="I40" s="29" t="s">
        <v>11</v>
      </c>
      <c r="J40" s="30">
        <v>21</v>
      </c>
      <c r="K40" s="25">
        <v>333</v>
      </c>
      <c r="L40" s="25">
        <v>1</v>
      </c>
      <c r="M40" s="25">
        <v>333</v>
      </c>
      <c r="N40" s="22">
        <f t="shared" si="21"/>
        <v>0.9123287671232877</v>
      </c>
      <c r="O40" s="22">
        <f t="shared" si="22"/>
        <v>43.444227005870843</v>
      </c>
      <c r="P40" s="42"/>
      <c r="Q40" s="45" t="s">
        <v>11</v>
      </c>
      <c r="R40" s="30">
        <f t="shared" si="23"/>
        <v>49</v>
      </c>
      <c r="S40" s="25">
        <f t="shared" si="24"/>
        <v>333</v>
      </c>
      <c r="T40" s="22">
        <f t="shared" si="25"/>
        <v>0.9123287671232877</v>
      </c>
      <c r="U40" s="22">
        <f t="shared" si="26"/>
        <v>18.618954431087502</v>
      </c>
      <c r="V40" s="7"/>
      <c r="W40" s="29" t="s">
        <v>11</v>
      </c>
      <c r="X40" s="30">
        <v>19</v>
      </c>
      <c r="Y40" s="25">
        <v>10</v>
      </c>
      <c r="Z40" s="25">
        <v>1</v>
      </c>
      <c r="AA40" s="25">
        <v>10</v>
      </c>
      <c r="AB40" s="22">
        <f t="shared" si="27"/>
        <v>2.7397260273972601E-2</v>
      </c>
      <c r="AC40" s="22">
        <f t="shared" si="28"/>
        <v>1.4419610670511895</v>
      </c>
      <c r="AD40" s="7"/>
      <c r="AE40" s="29" t="s">
        <v>11</v>
      </c>
      <c r="AF40" s="30">
        <v>21</v>
      </c>
      <c r="AG40" s="25">
        <v>0</v>
      </c>
      <c r="AH40" s="25">
        <v>0</v>
      </c>
      <c r="AI40" s="25">
        <v>0</v>
      </c>
      <c r="AJ40" s="22">
        <f t="shared" si="29"/>
        <v>0</v>
      </c>
      <c r="AK40" s="22">
        <f t="shared" si="30"/>
        <v>0</v>
      </c>
      <c r="AL40" s="7"/>
      <c r="AM40" s="45" t="s">
        <v>11</v>
      </c>
      <c r="AN40" s="30">
        <f t="shared" si="31"/>
        <v>40</v>
      </c>
      <c r="AO40" s="25">
        <f t="shared" si="32"/>
        <v>10</v>
      </c>
      <c r="AP40" s="22">
        <f t="shared" si="33"/>
        <v>2.7397260273972601E-2</v>
      </c>
      <c r="AQ40" s="22">
        <f t="shared" si="34"/>
        <v>0.68493150684931503</v>
      </c>
    </row>
    <row r="41" spans="1:43" ht="15" x14ac:dyDescent="0.2">
      <c r="A41" s="29" t="s">
        <v>12</v>
      </c>
      <c r="B41" s="30">
        <v>29</v>
      </c>
      <c r="C41" s="25">
        <v>0</v>
      </c>
      <c r="D41" s="25">
        <v>0</v>
      </c>
      <c r="E41" s="25">
        <v>0</v>
      </c>
      <c r="F41" s="22">
        <f t="shared" si="19"/>
        <v>0</v>
      </c>
      <c r="G41" s="22">
        <f t="shared" si="20"/>
        <v>0</v>
      </c>
      <c r="H41" s="7"/>
      <c r="I41" s="29" t="s">
        <v>12</v>
      </c>
      <c r="J41" s="30">
        <v>24</v>
      </c>
      <c r="K41" s="25">
        <v>0</v>
      </c>
      <c r="L41" s="25">
        <v>0</v>
      </c>
      <c r="M41" s="25">
        <v>0</v>
      </c>
      <c r="N41" s="22">
        <f t="shared" si="21"/>
        <v>0</v>
      </c>
      <c r="O41" s="22">
        <f t="shared" si="22"/>
        <v>0</v>
      </c>
      <c r="P41" s="42"/>
      <c r="Q41" s="45" t="s">
        <v>12</v>
      </c>
      <c r="R41" s="30">
        <f t="shared" si="23"/>
        <v>53</v>
      </c>
      <c r="S41" s="25">
        <f t="shared" si="24"/>
        <v>0</v>
      </c>
      <c r="T41" s="22">
        <f t="shared" si="25"/>
        <v>0</v>
      </c>
      <c r="U41" s="22">
        <f t="shared" si="26"/>
        <v>0</v>
      </c>
      <c r="V41" s="7"/>
      <c r="W41" s="29" t="s">
        <v>12</v>
      </c>
      <c r="X41" s="30">
        <v>24</v>
      </c>
      <c r="Y41" s="25">
        <v>0</v>
      </c>
      <c r="Z41" s="25">
        <v>0</v>
      </c>
      <c r="AA41" s="25">
        <v>0</v>
      </c>
      <c r="AB41" s="22">
        <f t="shared" si="27"/>
        <v>0</v>
      </c>
      <c r="AC41" s="22">
        <f t="shared" si="28"/>
        <v>0</v>
      </c>
      <c r="AD41" s="7"/>
      <c r="AE41" s="29" t="s">
        <v>12</v>
      </c>
      <c r="AF41" s="30">
        <v>18</v>
      </c>
      <c r="AG41" s="25">
        <v>305</v>
      </c>
      <c r="AH41" s="25">
        <v>1</v>
      </c>
      <c r="AI41" s="25">
        <v>305</v>
      </c>
      <c r="AJ41" s="22">
        <f t="shared" si="29"/>
        <v>0.83561643835616439</v>
      </c>
      <c r="AK41" s="22">
        <f t="shared" si="30"/>
        <v>46.423135464231351</v>
      </c>
      <c r="AL41" s="7"/>
      <c r="AM41" s="45" t="s">
        <v>12</v>
      </c>
      <c r="AN41" s="30">
        <f t="shared" si="31"/>
        <v>42</v>
      </c>
      <c r="AO41" s="25">
        <f t="shared" si="32"/>
        <v>305</v>
      </c>
      <c r="AP41" s="22">
        <f t="shared" si="33"/>
        <v>0.83561643835616439</v>
      </c>
      <c r="AQ41" s="22">
        <f t="shared" si="34"/>
        <v>19.895629484670579</v>
      </c>
    </row>
    <row r="42" spans="1:43" ht="15" x14ac:dyDescent="0.2">
      <c r="A42" s="29" t="s">
        <v>13</v>
      </c>
      <c r="B42" s="30">
        <v>25</v>
      </c>
      <c r="C42" s="25">
        <v>47</v>
      </c>
      <c r="D42" s="25">
        <v>3</v>
      </c>
      <c r="E42" s="25">
        <v>47</v>
      </c>
      <c r="F42" s="22">
        <f t="shared" si="19"/>
        <v>0.12876712328767123</v>
      </c>
      <c r="G42" s="22">
        <f t="shared" si="20"/>
        <v>5.1506849315068495</v>
      </c>
      <c r="H42" s="7"/>
      <c r="I42" s="29" t="s">
        <v>13</v>
      </c>
      <c r="J42" s="30">
        <v>18</v>
      </c>
      <c r="K42" s="25">
        <v>115</v>
      </c>
      <c r="L42" s="25">
        <v>4</v>
      </c>
      <c r="M42" s="25">
        <v>115</v>
      </c>
      <c r="N42" s="22">
        <f t="shared" si="21"/>
        <v>0.31506849315068491</v>
      </c>
      <c r="O42" s="22">
        <f t="shared" si="22"/>
        <v>17.50380517503805</v>
      </c>
      <c r="P42" s="42"/>
      <c r="Q42" s="45" t="s">
        <v>13</v>
      </c>
      <c r="R42" s="30">
        <f t="shared" si="23"/>
        <v>43</v>
      </c>
      <c r="S42" s="25">
        <f t="shared" si="24"/>
        <v>162</v>
      </c>
      <c r="T42" s="22">
        <f t="shared" si="25"/>
        <v>0.44383561643835617</v>
      </c>
      <c r="U42" s="22">
        <f t="shared" si="26"/>
        <v>10.321758521822236</v>
      </c>
      <c r="V42" s="7"/>
      <c r="W42" s="29" t="s">
        <v>13</v>
      </c>
      <c r="X42" s="30">
        <v>20</v>
      </c>
      <c r="Y42" s="25">
        <v>10</v>
      </c>
      <c r="Z42" s="25">
        <v>1</v>
      </c>
      <c r="AA42" s="25">
        <v>10</v>
      </c>
      <c r="AB42" s="22">
        <f t="shared" si="27"/>
        <v>2.7397260273972601E-2</v>
      </c>
      <c r="AC42" s="22">
        <f t="shared" si="28"/>
        <v>1.3698630136986301</v>
      </c>
      <c r="AD42" s="7"/>
      <c r="AE42" s="29" t="s">
        <v>13</v>
      </c>
      <c r="AF42" s="30">
        <v>13</v>
      </c>
      <c r="AG42" s="25">
        <v>395</v>
      </c>
      <c r="AH42" s="25">
        <v>3</v>
      </c>
      <c r="AI42" s="25">
        <v>395</v>
      </c>
      <c r="AJ42" s="22">
        <f t="shared" si="29"/>
        <v>1.0821917808219179</v>
      </c>
      <c r="AK42" s="22">
        <f t="shared" si="30"/>
        <v>83.245521601685994</v>
      </c>
      <c r="AL42" s="7"/>
      <c r="AM42" s="45" t="s">
        <v>13</v>
      </c>
      <c r="AN42" s="30">
        <f t="shared" si="31"/>
        <v>33</v>
      </c>
      <c r="AO42" s="25">
        <f t="shared" si="32"/>
        <v>405</v>
      </c>
      <c r="AP42" s="22">
        <f t="shared" si="33"/>
        <v>1.1095890410958904</v>
      </c>
      <c r="AQ42" s="22">
        <f t="shared" si="34"/>
        <v>33.623910336239106</v>
      </c>
    </row>
    <row r="43" spans="1:43" ht="15" x14ac:dyDescent="0.2">
      <c r="A43" s="29" t="s">
        <v>14</v>
      </c>
      <c r="B43" s="30">
        <v>19</v>
      </c>
      <c r="C43" s="25">
        <v>47</v>
      </c>
      <c r="D43" s="25">
        <v>1</v>
      </c>
      <c r="E43" s="25">
        <v>47</v>
      </c>
      <c r="F43" s="22">
        <f t="shared" si="19"/>
        <v>0.12876712328767123</v>
      </c>
      <c r="G43" s="22">
        <f t="shared" si="20"/>
        <v>6.7772170151405913</v>
      </c>
      <c r="H43" s="7"/>
      <c r="I43" s="29" t="s">
        <v>14</v>
      </c>
      <c r="J43" s="30">
        <v>24</v>
      </c>
      <c r="K43" s="25">
        <v>145</v>
      </c>
      <c r="L43" s="25">
        <v>3</v>
      </c>
      <c r="M43" s="25">
        <v>145</v>
      </c>
      <c r="N43" s="22">
        <f t="shared" si="21"/>
        <v>0.39726027397260272</v>
      </c>
      <c r="O43" s="22">
        <f t="shared" si="22"/>
        <v>16.552511415525114</v>
      </c>
      <c r="P43" s="42"/>
      <c r="Q43" s="45" t="s">
        <v>14</v>
      </c>
      <c r="R43" s="30">
        <f t="shared" si="23"/>
        <v>43</v>
      </c>
      <c r="S43" s="25">
        <f t="shared" si="24"/>
        <v>192</v>
      </c>
      <c r="T43" s="22">
        <f t="shared" si="25"/>
        <v>0.52602739726027392</v>
      </c>
      <c r="U43" s="22">
        <f t="shared" si="26"/>
        <v>12.233195285122649</v>
      </c>
      <c r="V43" s="7"/>
      <c r="W43" s="29" t="s">
        <v>14</v>
      </c>
      <c r="X43" s="30">
        <v>33</v>
      </c>
      <c r="Y43" s="25">
        <v>10</v>
      </c>
      <c r="Z43" s="25">
        <v>1</v>
      </c>
      <c r="AA43" s="25">
        <v>10</v>
      </c>
      <c r="AB43" s="22">
        <f t="shared" si="27"/>
        <v>2.7397260273972601E-2</v>
      </c>
      <c r="AC43" s="22">
        <f t="shared" si="28"/>
        <v>0.83022000830220011</v>
      </c>
      <c r="AD43" s="7"/>
      <c r="AE43" s="29" t="s">
        <v>14</v>
      </c>
      <c r="AF43" s="30">
        <v>29</v>
      </c>
      <c r="AG43" s="25">
        <v>79</v>
      </c>
      <c r="AH43" s="25">
        <v>6</v>
      </c>
      <c r="AI43" s="25">
        <v>79</v>
      </c>
      <c r="AJ43" s="22">
        <f t="shared" si="29"/>
        <v>0.21643835616438356</v>
      </c>
      <c r="AK43" s="22">
        <f t="shared" si="30"/>
        <v>7.4633915918752951</v>
      </c>
      <c r="AL43" s="7"/>
      <c r="AM43" s="45" t="s">
        <v>14</v>
      </c>
      <c r="AN43" s="30">
        <f t="shared" si="31"/>
        <v>62</v>
      </c>
      <c r="AO43" s="25">
        <f t="shared" si="32"/>
        <v>89</v>
      </c>
      <c r="AP43" s="22">
        <f t="shared" si="33"/>
        <v>0.24383561643835616</v>
      </c>
      <c r="AQ43" s="22">
        <f t="shared" si="34"/>
        <v>3.9328325231992927</v>
      </c>
    </row>
    <row r="44" spans="1:43" ht="15" x14ac:dyDescent="0.2">
      <c r="A44" s="29" t="s">
        <v>15</v>
      </c>
      <c r="B44" s="30">
        <v>12</v>
      </c>
      <c r="C44" s="25">
        <v>42</v>
      </c>
      <c r="D44" s="25">
        <v>3</v>
      </c>
      <c r="E44" s="25">
        <v>42</v>
      </c>
      <c r="F44" s="22">
        <f t="shared" si="19"/>
        <v>0.11506849315068493</v>
      </c>
      <c r="G44" s="22">
        <f t="shared" si="20"/>
        <v>9.589041095890412</v>
      </c>
      <c r="H44" s="7"/>
      <c r="I44" s="29" t="s">
        <v>15</v>
      </c>
      <c r="J44" s="30">
        <v>25</v>
      </c>
      <c r="K44" s="25">
        <v>31</v>
      </c>
      <c r="L44" s="25">
        <v>3</v>
      </c>
      <c r="M44" s="25">
        <v>31</v>
      </c>
      <c r="N44" s="22">
        <f t="shared" si="21"/>
        <v>8.4931506849315067E-2</v>
      </c>
      <c r="O44" s="22">
        <f t="shared" si="22"/>
        <v>3.3972602739726026</v>
      </c>
      <c r="P44" s="42"/>
      <c r="Q44" s="45" t="s">
        <v>15</v>
      </c>
      <c r="R44" s="30">
        <f t="shared" si="23"/>
        <v>37</v>
      </c>
      <c r="S44" s="25">
        <f t="shared" si="24"/>
        <v>73</v>
      </c>
      <c r="T44" s="22">
        <f t="shared" si="25"/>
        <v>0.2</v>
      </c>
      <c r="U44" s="22">
        <f t="shared" si="26"/>
        <v>5.4054054054054053</v>
      </c>
      <c r="V44" s="7"/>
      <c r="W44" s="29" t="s">
        <v>15</v>
      </c>
      <c r="X44" s="30">
        <v>31</v>
      </c>
      <c r="Y44" s="25">
        <v>20</v>
      </c>
      <c r="Z44" s="25">
        <v>1</v>
      </c>
      <c r="AA44" s="25">
        <v>20</v>
      </c>
      <c r="AB44" s="22">
        <f t="shared" si="27"/>
        <v>5.4794520547945202E-2</v>
      </c>
      <c r="AC44" s="22">
        <f t="shared" si="28"/>
        <v>1.7675651789659743</v>
      </c>
      <c r="AD44" s="7"/>
      <c r="AE44" s="29" t="s">
        <v>15</v>
      </c>
      <c r="AF44" s="30">
        <v>26</v>
      </c>
      <c r="AG44" s="25">
        <v>52</v>
      </c>
      <c r="AH44" s="25">
        <v>2</v>
      </c>
      <c r="AI44" s="25">
        <v>52</v>
      </c>
      <c r="AJ44" s="22">
        <f t="shared" si="29"/>
        <v>0.14246575342465753</v>
      </c>
      <c r="AK44" s="22">
        <f t="shared" si="30"/>
        <v>5.4794520547945202</v>
      </c>
      <c r="AL44" s="7"/>
      <c r="AM44" s="45" t="s">
        <v>15</v>
      </c>
      <c r="AN44" s="30">
        <f t="shared" si="31"/>
        <v>57</v>
      </c>
      <c r="AO44" s="25">
        <f t="shared" si="32"/>
        <v>72</v>
      </c>
      <c r="AP44" s="22">
        <f t="shared" si="33"/>
        <v>0.19726027397260273</v>
      </c>
      <c r="AQ44" s="22">
        <f t="shared" si="34"/>
        <v>3.4607065609228549</v>
      </c>
    </row>
    <row r="45" spans="1:43" ht="15" x14ac:dyDescent="0.2">
      <c r="A45" s="29" t="s">
        <v>16</v>
      </c>
      <c r="B45" s="30">
        <v>14</v>
      </c>
      <c r="C45" s="25">
        <v>0</v>
      </c>
      <c r="D45" s="25">
        <v>0</v>
      </c>
      <c r="E45" s="25">
        <v>0</v>
      </c>
      <c r="F45" s="22">
        <f t="shared" si="19"/>
        <v>0</v>
      </c>
      <c r="G45" s="22">
        <f t="shared" si="20"/>
        <v>0</v>
      </c>
      <c r="H45" s="7"/>
      <c r="I45" s="29" t="s">
        <v>16</v>
      </c>
      <c r="J45" s="30">
        <v>29</v>
      </c>
      <c r="K45" s="25">
        <v>51</v>
      </c>
      <c r="L45" s="25">
        <v>3</v>
      </c>
      <c r="M45" s="25">
        <v>51</v>
      </c>
      <c r="N45" s="22">
        <f t="shared" si="21"/>
        <v>0.13972602739726028</v>
      </c>
      <c r="O45" s="22">
        <f t="shared" si="22"/>
        <v>4.8181388757675965</v>
      </c>
      <c r="P45" s="42"/>
      <c r="Q45" s="45" t="s">
        <v>16</v>
      </c>
      <c r="R45" s="30">
        <f t="shared" si="23"/>
        <v>43</v>
      </c>
      <c r="S45" s="25">
        <f t="shared" si="24"/>
        <v>51</v>
      </c>
      <c r="T45" s="22">
        <f t="shared" si="25"/>
        <v>0.13972602739726028</v>
      </c>
      <c r="U45" s="22">
        <f t="shared" si="26"/>
        <v>3.2494424976107044</v>
      </c>
      <c r="V45" s="7"/>
      <c r="W45" s="29" t="s">
        <v>16</v>
      </c>
      <c r="X45" s="30">
        <v>22</v>
      </c>
      <c r="Y45" s="25">
        <v>372</v>
      </c>
      <c r="Z45" s="25">
        <v>2</v>
      </c>
      <c r="AA45" s="25">
        <v>372</v>
      </c>
      <c r="AB45" s="22">
        <f t="shared" si="27"/>
        <v>1.0191780821917809</v>
      </c>
      <c r="AC45" s="22">
        <f t="shared" si="28"/>
        <v>46.326276463262765</v>
      </c>
      <c r="AD45" s="7"/>
      <c r="AE45" s="29" t="s">
        <v>16</v>
      </c>
      <c r="AF45" s="30">
        <v>34</v>
      </c>
      <c r="AG45" s="25">
        <v>330</v>
      </c>
      <c r="AH45" s="25">
        <v>3</v>
      </c>
      <c r="AI45" s="25">
        <v>330</v>
      </c>
      <c r="AJ45" s="22">
        <f t="shared" si="29"/>
        <v>0.90410958904109584</v>
      </c>
      <c r="AK45" s="22">
        <f t="shared" si="30"/>
        <v>26.591458501208702</v>
      </c>
      <c r="AL45" s="7"/>
      <c r="AM45" s="45" t="s">
        <v>16</v>
      </c>
      <c r="AN45" s="30">
        <f t="shared" si="31"/>
        <v>56</v>
      </c>
      <c r="AO45" s="25">
        <f t="shared" si="32"/>
        <v>702</v>
      </c>
      <c r="AP45" s="22">
        <f t="shared" si="33"/>
        <v>1.9232876712328768</v>
      </c>
      <c r="AQ45" s="22">
        <f t="shared" si="34"/>
        <v>34.344422700587089</v>
      </c>
    </row>
    <row r="46" spans="1:43" ht="15" x14ac:dyDescent="0.2">
      <c r="A46" s="29" t="s">
        <v>17</v>
      </c>
      <c r="B46" s="30">
        <v>19</v>
      </c>
      <c r="C46" s="25">
        <v>0</v>
      </c>
      <c r="D46" s="25">
        <v>0</v>
      </c>
      <c r="E46" s="25">
        <v>0</v>
      </c>
      <c r="F46" s="22">
        <f t="shared" si="19"/>
        <v>0</v>
      </c>
      <c r="G46" s="22">
        <f t="shared" si="20"/>
        <v>0</v>
      </c>
      <c r="H46" s="7"/>
      <c r="I46" s="29" t="s">
        <v>17</v>
      </c>
      <c r="J46" s="30">
        <v>27</v>
      </c>
      <c r="K46" s="25">
        <v>0</v>
      </c>
      <c r="L46" s="25">
        <v>0</v>
      </c>
      <c r="M46" s="25">
        <v>0</v>
      </c>
      <c r="N46" s="22">
        <f t="shared" si="21"/>
        <v>0</v>
      </c>
      <c r="O46" s="22">
        <f t="shared" si="22"/>
        <v>0</v>
      </c>
      <c r="P46" s="42"/>
      <c r="Q46" s="45" t="s">
        <v>17</v>
      </c>
      <c r="R46" s="30">
        <f t="shared" si="23"/>
        <v>46</v>
      </c>
      <c r="S46" s="25">
        <f t="shared" si="24"/>
        <v>0</v>
      </c>
      <c r="T46" s="22">
        <f t="shared" si="25"/>
        <v>0</v>
      </c>
      <c r="U46" s="22">
        <f t="shared" si="26"/>
        <v>0</v>
      </c>
      <c r="V46" s="7"/>
      <c r="W46" s="29" t="s">
        <v>17</v>
      </c>
      <c r="X46" s="30">
        <v>18</v>
      </c>
      <c r="Y46" s="25">
        <v>22</v>
      </c>
      <c r="Z46" s="25">
        <v>2</v>
      </c>
      <c r="AA46" s="25">
        <v>22</v>
      </c>
      <c r="AB46" s="22">
        <f t="shared" si="27"/>
        <v>6.0273972602739728E-2</v>
      </c>
      <c r="AC46" s="22">
        <f t="shared" si="28"/>
        <v>3.3485540334855406</v>
      </c>
      <c r="AD46" s="7"/>
      <c r="AE46" s="29" t="s">
        <v>17</v>
      </c>
      <c r="AF46" s="30">
        <v>21</v>
      </c>
      <c r="AG46" s="25">
        <v>10</v>
      </c>
      <c r="AH46" s="25">
        <v>1</v>
      </c>
      <c r="AI46" s="25">
        <v>10</v>
      </c>
      <c r="AJ46" s="22">
        <f t="shared" si="29"/>
        <v>2.7397260273972601E-2</v>
      </c>
      <c r="AK46" s="22">
        <f t="shared" si="30"/>
        <v>1.3046314416177429</v>
      </c>
      <c r="AL46" s="7"/>
      <c r="AM46" s="45" t="s">
        <v>17</v>
      </c>
      <c r="AN46" s="30">
        <f t="shared" si="31"/>
        <v>39</v>
      </c>
      <c r="AO46" s="25">
        <f t="shared" si="32"/>
        <v>32</v>
      </c>
      <c r="AP46" s="22">
        <f t="shared" si="33"/>
        <v>8.7671232876712329E-2</v>
      </c>
      <c r="AQ46" s="22">
        <f t="shared" si="34"/>
        <v>2.2479803301721111</v>
      </c>
    </row>
    <row r="47" spans="1:43" ht="15" x14ac:dyDescent="0.2">
      <c r="A47" s="8" t="s">
        <v>18</v>
      </c>
      <c r="B47" s="26">
        <f>SUM(B29:B46)</f>
        <v>308</v>
      </c>
      <c r="C47" s="27">
        <f t="shared" ref="C47:E47" si="35">SUM(C29:C46)</f>
        <v>501</v>
      </c>
      <c r="D47" s="27">
        <f t="shared" si="35"/>
        <v>8</v>
      </c>
      <c r="E47" s="27">
        <f t="shared" si="35"/>
        <v>501</v>
      </c>
      <c r="F47" s="23">
        <f t="shared" si="19"/>
        <v>1.3726027397260274</v>
      </c>
      <c r="G47" s="24">
        <f t="shared" si="20"/>
        <v>4.4565024017078816</v>
      </c>
      <c r="H47" s="31"/>
      <c r="I47" s="8" t="s">
        <v>18</v>
      </c>
      <c r="J47" s="26">
        <f>SUM(J29:J46)</f>
        <v>305</v>
      </c>
      <c r="K47" s="27">
        <f>SUM(K29:K46)</f>
        <v>737</v>
      </c>
      <c r="L47" s="27">
        <f t="shared" ref="L47:M47" si="36">SUM(L29:L46)</f>
        <v>15</v>
      </c>
      <c r="M47" s="27">
        <f t="shared" si="36"/>
        <v>737</v>
      </c>
      <c r="N47" s="23">
        <f t="shared" si="21"/>
        <v>2.0191780821917806</v>
      </c>
      <c r="O47" s="24">
        <f t="shared" si="22"/>
        <v>6.6202560071861667</v>
      </c>
      <c r="P47" s="43"/>
      <c r="Q47" s="47" t="s">
        <v>18</v>
      </c>
      <c r="R47" s="26">
        <f t="shared" si="23"/>
        <v>613</v>
      </c>
      <c r="S47" s="27">
        <f t="shared" si="24"/>
        <v>1238</v>
      </c>
      <c r="T47" s="23">
        <f t="shared" si="25"/>
        <v>3.3917808219178083</v>
      </c>
      <c r="U47" s="24">
        <f t="shared" si="26"/>
        <v>5.5330845382019715</v>
      </c>
      <c r="V47" s="31"/>
      <c r="W47" s="32" t="s">
        <v>18</v>
      </c>
      <c r="X47" s="26">
        <f>SUM(X29:X46)</f>
        <v>287</v>
      </c>
      <c r="Y47" s="27">
        <f>SUM(Y29:Y46)</f>
        <v>665</v>
      </c>
      <c r="Z47" s="27">
        <f>SUM(Z29:Z46)</f>
        <v>9</v>
      </c>
      <c r="AA47" s="27">
        <f>SUM(AA29:AA46)</f>
        <v>665</v>
      </c>
      <c r="AB47" s="23">
        <f t="shared" si="27"/>
        <v>1.821917808219178</v>
      </c>
      <c r="AC47" s="24">
        <f t="shared" si="28"/>
        <v>6.3481456732375534</v>
      </c>
      <c r="AD47" s="31"/>
      <c r="AE47" s="32" t="s">
        <v>18</v>
      </c>
      <c r="AF47" s="26">
        <f>SUM(AF29:AF46)</f>
        <v>274</v>
      </c>
      <c r="AG47" s="27">
        <f>SUM(AG29:AG46)</f>
        <v>1623</v>
      </c>
      <c r="AH47" s="27">
        <f>SUM(AH29:AH46)</f>
        <v>19</v>
      </c>
      <c r="AI47" s="27">
        <f>SUM(AI29:AI46)</f>
        <v>1623</v>
      </c>
      <c r="AJ47" s="23">
        <f t="shared" si="29"/>
        <v>4.4465753424657537</v>
      </c>
      <c r="AK47" s="24">
        <f t="shared" si="30"/>
        <v>16.22837716228377</v>
      </c>
      <c r="AL47" s="31"/>
      <c r="AM47" s="47" t="s">
        <v>18</v>
      </c>
      <c r="AN47" s="26">
        <f t="shared" si="31"/>
        <v>561</v>
      </c>
      <c r="AO47" s="27">
        <f t="shared" si="32"/>
        <v>2288</v>
      </c>
      <c r="AP47" s="23">
        <f t="shared" si="33"/>
        <v>6.2684931506849315</v>
      </c>
      <c r="AQ47" s="24">
        <f t="shared" si="34"/>
        <v>11.17378458232608</v>
      </c>
    </row>
    <row r="50" spans="1:44" s="83" customFormat="1" ht="15" x14ac:dyDescent="0.25">
      <c r="A50" s="76">
        <v>2016</v>
      </c>
      <c r="B50" s="77" t="s">
        <v>40</v>
      </c>
      <c r="C50" s="78" t="s">
        <v>20</v>
      </c>
      <c r="D50" s="73"/>
      <c r="E50" s="73"/>
      <c r="F50" s="72" t="s">
        <v>50</v>
      </c>
      <c r="G50" s="73"/>
      <c r="H50" s="73"/>
      <c r="I50" s="76">
        <v>2016</v>
      </c>
      <c r="J50" s="77" t="s">
        <v>39</v>
      </c>
      <c r="K50" s="78" t="s">
        <v>19</v>
      </c>
      <c r="L50" s="73"/>
      <c r="M50" s="73"/>
      <c r="N50" s="72" t="s">
        <v>50</v>
      </c>
      <c r="O50" s="73"/>
      <c r="P50" s="73"/>
      <c r="Q50" s="76">
        <v>2016</v>
      </c>
      <c r="R50" s="77" t="s">
        <v>40</v>
      </c>
      <c r="S50" s="78" t="s">
        <v>21</v>
      </c>
      <c r="T50" s="70" t="s">
        <v>50</v>
      </c>
      <c r="V50" s="73"/>
      <c r="W50" s="80">
        <v>2016</v>
      </c>
      <c r="X50" s="81" t="s">
        <v>39</v>
      </c>
      <c r="Y50" s="82" t="s">
        <v>20</v>
      </c>
      <c r="Z50" s="73"/>
      <c r="AA50" s="73"/>
      <c r="AB50" s="70" t="s">
        <v>50</v>
      </c>
      <c r="AD50" s="73"/>
      <c r="AE50" s="80">
        <v>2016</v>
      </c>
      <c r="AF50" s="81" t="s">
        <v>39</v>
      </c>
      <c r="AG50" s="82" t="s">
        <v>19</v>
      </c>
      <c r="AH50" s="73"/>
      <c r="AI50" s="73"/>
      <c r="AJ50" s="70" t="s">
        <v>50</v>
      </c>
      <c r="AL50" s="73"/>
      <c r="AM50" s="80">
        <v>2016</v>
      </c>
      <c r="AN50" s="81" t="s">
        <v>39</v>
      </c>
      <c r="AO50" s="82" t="s">
        <v>21</v>
      </c>
      <c r="AP50" s="70" t="s">
        <v>50</v>
      </c>
      <c r="AR50" s="79"/>
    </row>
    <row r="51" spans="1:44" ht="63.75" x14ac:dyDescent="0.2">
      <c r="A51" s="28" t="s">
        <v>25</v>
      </c>
      <c r="B51" s="9" t="s">
        <v>33</v>
      </c>
      <c r="C51" s="5" t="s">
        <v>26</v>
      </c>
      <c r="D51" s="5" t="s">
        <v>27</v>
      </c>
      <c r="E51" s="5" t="s">
        <v>28</v>
      </c>
      <c r="F51" s="9" t="s">
        <v>48</v>
      </c>
      <c r="G51" s="9" t="s">
        <v>49</v>
      </c>
      <c r="H51" s="6"/>
      <c r="I51" s="28" t="s">
        <v>25</v>
      </c>
      <c r="J51" s="9" t="s">
        <v>34</v>
      </c>
      <c r="K51" s="5" t="s">
        <v>30</v>
      </c>
      <c r="L51" s="5" t="s">
        <v>31</v>
      </c>
      <c r="M51" s="5" t="s">
        <v>29</v>
      </c>
      <c r="N51" s="9" t="s">
        <v>48</v>
      </c>
      <c r="O51" s="9" t="s">
        <v>49</v>
      </c>
      <c r="P51" s="41"/>
      <c r="Q51" s="46" t="s">
        <v>25</v>
      </c>
      <c r="R51" s="9" t="s">
        <v>35</v>
      </c>
      <c r="S51" s="5" t="s">
        <v>32</v>
      </c>
      <c r="T51" s="9" t="s">
        <v>48</v>
      </c>
      <c r="U51" s="9" t="s">
        <v>49</v>
      </c>
      <c r="V51" s="7"/>
      <c r="W51" s="28" t="s">
        <v>25</v>
      </c>
      <c r="X51" s="9" t="s">
        <v>36</v>
      </c>
      <c r="Y51" s="5" t="s">
        <v>26</v>
      </c>
      <c r="Z51" s="5" t="s">
        <v>27</v>
      </c>
      <c r="AA51" s="5" t="s">
        <v>28</v>
      </c>
      <c r="AB51" s="9" t="s">
        <v>48</v>
      </c>
      <c r="AC51" s="9" t="s">
        <v>49</v>
      </c>
      <c r="AD51" s="6"/>
      <c r="AE51" s="28" t="s">
        <v>25</v>
      </c>
      <c r="AF51" s="9" t="s">
        <v>37</v>
      </c>
      <c r="AG51" s="5" t="s">
        <v>30</v>
      </c>
      <c r="AH51" s="5" t="s">
        <v>31</v>
      </c>
      <c r="AI51" s="5" t="s">
        <v>29</v>
      </c>
      <c r="AJ51" s="9" t="s">
        <v>48</v>
      </c>
      <c r="AK51" s="9" t="s">
        <v>49</v>
      </c>
      <c r="AL51" s="7"/>
      <c r="AM51" s="46" t="s">
        <v>25</v>
      </c>
      <c r="AN51" s="9" t="s">
        <v>38</v>
      </c>
      <c r="AO51" s="5" t="s">
        <v>32</v>
      </c>
      <c r="AP51" s="9" t="s">
        <v>48</v>
      </c>
      <c r="AQ51" s="9" t="s">
        <v>49</v>
      </c>
    </row>
    <row r="52" spans="1:44" ht="15" x14ac:dyDescent="0.2">
      <c r="A52" s="29" t="s">
        <v>0</v>
      </c>
      <c r="B52" s="30">
        <v>5</v>
      </c>
      <c r="C52" s="25">
        <v>0</v>
      </c>
      <c r="D52" s="25">
        <v>0</v>
      </c>
      <c r="E52" s="25">
        <v>0</v>
      </c>
      <c r="F52" s="22">
        <f t="shared" ref="F52:F70" si="37">E52/365</f>
        <v>0</v>
      </c>
      <c r="G52" s="22">
        <f t="shared" ref="G52:G70" si="38">(F52/B52)*1000</f>
        <v>0</v>
      </c>
      <c r="H52" s="7"/>
      <c r="I52" s="29" t="s">
        <v>0</v>
      </c>
      <c r="J52" s="30">
        <v>4</v>
      </c>
      <c r="K52" s="25">
        <v>0</v>
      </c>
      <c r="L52" s="25">
        <v>0</v>
      </c>
      <c r="M52" s="25">
        <v>0</v>
      </c>
      <c r="N52" s="22">
        <f t="shared" ref="N52:N70" si="39">M52/365</f>
        <v>0</v>
      </c>
      <c r="O52" s="22">
        <f t="shared" ref="O52:O70" si="40">(N52/J52)*1000</f>
        <v>0</v>
      </c>
      <c r="P52" s="42"/>
      <c r="Q52" s="45" t="s">
        <v>0</v>
      </c>
      <c r="R52" s="30">
        <f t="shared" ref="R52:R70" si="41">B52+J52</f>
        <v>9</v>
      </c>
      <c r="S52" s="25">
        <f t="shared" ref="S52:S70" si="42">E52+M52</f>
        <v>0</v>
      </c>
      <c r="T52" s="22">
        <f t="shared" ref="T52:T70" si="43">S52/365</f>
        <v>0</v>
      </c>
      <c r="U52" s="22">
        <f t="shared" ref="U52:U70" si="44">(T52/R52)*1000</f>
        <v>0</v>
      </c>
      <c r="V52" s="7"/>
      <c r="W52" s="29" t="s">
        <v>0</v>
      </c>
      <c r="X52" s="30">
        <v>1</v>
      </c>
      <c r="Y52" s="25">
        <v>0</v>
      </c>
      <c r="Z52" s="25">
        <v>0</v>
      </c>
      <c r="AA52" s="25">
        <v>0</v>
      </c>
      <c r="AB52" s="22">
        <f t="shared" ref="AB52:AB70" si="45">AA52/365</f>
        <v>0</v>
      </c>
      <c r="AC52" s="22">
        <f t="shared" ref="AC52:AC70" si="46">(AB52/X52)*1000</f>
        <v>0</v>
      </c>
      <c r="AD52" s="7"/>
      <c r="AE52" s="29" t="s">
        <v>0</v>
      </c>
      <c r="AF52" s="30">
        <v>5</v>
      </c>
      <c r="AG52" s="25">
        <v>0</v>
      </c>
      <c r="AH52" s="25">
        <v>0</v>
      </c>
      <c r="AI52" s="25">
        <v>0</v>
      </c>
      <c r="AJ52" s="22">
        <f t="shared" ref="AJ52:AJ70" si="47">AI52/365</f>
        <v>0</v>
      </c>
      <c r="AK52" s="22">
        <f t="shared" ref="AK52:AK70" si="48">(AJ52/AF52)*1000</f>
        <v>0</v>
      </c>
      <c r="AL52" s="7"/>
      <c r="AM52" s="45" t="s">
        <v>0</v>
      </c>
      <c r="AN52" s="30">
        <f t="shared" ref="AN52:AN70" si="49">X52+AF52</f>
        <v>6</v>
      </c>
      <c r="AO52" s="25">
        <f t="shared" ref="AO52:AO70" si="50">AA52+AI52</f>
        <v>0</v>
      </c>
      <c r="AP52" s="22">
        <f t="shared" ref="AP52:AP70" si="51">AO52/365</f>
        <v>0</v>
      </c>
      <c r="AQ52" s="22">
        <f t="shared" ref="AQ52:AQ70" si="52">(AP52/AN52)*1000</f>
        <v>0</v>
      </c>
    </row>
    <row r="53" spans="1:44" ht="15" x14ac:dyDescent="0.2">
      <c r="A53" s="29" t="s">
        <v>1</v>
      </c>
      <c r="B53" s="30">
        <v>11</v>
      </c>
      <c r="C53" s="25">
        <v>0</v>
      </c>
      <c r="D53" s="25">
        <v>0</v>
      </c>
      <c r="E53" s="25">
        <v>0</v>
      </c>
      <c r="F53" s="22">
        <f t="shared" si="37"/>
        <v>0</v>
      </c>
      <c r="G53" s="22">
        <f t="shared" si="38"/>
        <v>0</v>
      </c>
      <c r="H53" s="7"/>
      <c r="I53" s="29" t="s">
        <v>1</v>
      </c>
      <c r="J53" s="30">
        <v>8</v>
      </c>
      <c r="K53" s="25">
        <v>0</v>
      </c>
      <c r="L53" s="25">
        <v>0</v>
      </c>
      <c r="M53" s="25">
        <v>0</v>
      </c>
      <c r="N53" s="22">
        <f t="shared" si="39"/>
        <v>0</v>
      </c>
      <c r="O53" s="22">
        <f t="shared" si="40"/>
        <v>0</v>
      </c>
      <c r="P53" s="42"/>
      <c r="Q53" s="45" t="s">
        <v>1</v>
      </c>
      <c r="R53" s="30">
        <f t="shared" si="41"/>
        <v>19</v>
      </c>
      <c r="S53" s="25">
        <f t="shared" si="42"/>
        <v>0</v>
      </c>
      <c r="T53" s="22">
        <f t="shared" si="43"/>
        <v>0</v>
      </c>
      <c r="U53" s="22">
        <f t="shared" si="44"/>
        <v>0</v>
      </c>
      <c r="V53" s="7"/>
      <c r="W53" s="29" t="s">
        <v>1</v>
      </c>
      <c r="X53" s="30">
        <v>8</v>
      </c>
      <c r="Y53" s="25">
        <v>0</v>
      </c>
      <c r="Z53" s="25">
        <v>0</v>
      </c>
      <c r="AA53" s="25">
        <v>0</v>
      </c>
      <c r="AB53" s="22">
        <f t="shared" si="45"/>
        <v>0</v>
      </c>
      <c r="AC53" s="22">
        <f t="shared" si="46"/>
        <v>0</v>
      </c>
      <c r="AD53" s="7"/>
      <c r="AE53" s="29" t="s">
        <v>1</v>
      </c>
      <c r="AF53" s="30">
        <v>7</v>
      </c>
      <c r="AG53" s="25">
        <v>0</v>
      </c>
      <c r="AH53" s="25">
        <v>0</v>
      </c>
      <c r="AI53" s="25">
        <v>0</v>
      </c>
      <c r="AJ53" s="22">
        <f t="shared" si="47"/>
        <v>0</v>
      </c>
      <c r="AK53" s="22">
        <f t="shared" si="48"/>
        <v>0</v>
      </c>
      <c r="AL53" s="7"/>
      <c r="AM53" s="45" t="s">
        <v>1</v>
      </c>
      <c r="AN53" s="30">
        <f t="shared" si="49"/>
        <v>15</v>
      </c>
      <c r="AO53" s="25">
        <f t="shared" si="50"/>
        <v>0</v>
      </c>
      <c r="AP53" s="22">
        <f t="shared" si="51"/>
        <v>0</v>
      </c>
      <c r="AQ53" s="22">
        <f t="shared" si="52"/>
        <v>0</v>
      </c>
    </row>
    <row r="54" spans="1:44" ht="15" x14ac:dyDescent="0.2">
      <c r="A54" s="29" t="s">
        <v>2</v>
      </c>
      <c r="B54" s="30">
        <v>8</v>
      </c>
      <c r="C54" s="25">
        <v>0</v>
      </c>
      <c r="D54" s="25">
        <v>0</v>
      </c>
      <c r="E54" s="25">
        <v>0</v>
      </c>
      <c r="F54" s="22">
        <f t="shared" si="37"/>
        <v>0</v>
      </c>
      <c r="G54" s="22">
        <f t="shared" si="38"/>
        <v>0</v>
      </c>
      <c r="H54" s="7"/>
      <c r="I54" s="29" t="s">
        <v>2</v>
      </c>
      <c r="J54" s="30">
        <v>8</v>
      </c>
      <c r="K54" s="25">
        <v>0</v>
      </c>
      <c r="L54" s="25">
        <v>0</v>
      </c>
      <c r="M54" s="25">
        <v>0</v>
      </c>
      <c r="N54" s="22">
        <f t="shared" si="39"/>
        <v>0</v>
      </c>
      <c r="O54" s="22">
        <f t="shared" si="40"/>
        <v>0</v>
      </c>
      <c r="P54" s="42"/>
      <c r="Q54" s="45" t="s">
        <v>2</v>
      </c>
      <c r="R54" s="30">
        <f t="shared" si="41"/>
        <v>16</v>
      </c>
      <c r="S54" s="25">
        <f t="shared" si="42"/>
        <v>0</v>
      </c>
      <c r="T54" s="22">
        <f t="shared" si="43"/>
        <v>0</v>
      </c>
      <c r="U54" s="22">
        <f t="shared" si="44"/>
        <v>0</v>
      </c>
      <c r="V54" s="7"/>
      <c r="W54" s="29" t="s">
        <v>2</v>
      </c>
      <c r="X54" s="30">
        <v>11</v>
      </c>
      <c r="Y54" s="25">
        <v>0</v>
      </c>
      <c r="Z54" s="25">
        <v>0</v>
      </c>
      <c r="AA54" s="25">
        <v>0</v>
      </c>
      <c r="AB54" s="22">
        <f t="shared" si="45"/>
        <v>0</v>
      </c>
      <c r="AC54" s="22">
        <f t="shared" si="46"/>
        <v>0</v>
      </c>
      <c r="AD54" s="7"/>
      <c r="AE54" s="29" t="s">
        <v>2</v>
      </c>
      <c r="AF54" s="30">
        <v>8</v>
      </c>
      <c r="AG54" s="25">
        <v>0</v>
      </c>
      <c r="AH54" s="25">
        <v>0</v>
      </c>
      <c r="AI54" s="25">
        <v>0</v>
      </c>
      <c r="AJ54" s="22">
        <f t="shared" si="47"/>
        <v>0</v>
      </c>
      <c r="AK54" s="22">
        <f t="shared" si="48"/>
        <v>0</v>
      </c>
      <c r="AL54" s="7"/>
      <c r="AM54" s="45" t="s">
        <v>2</v>
      </c>
      <c r="AN54" s="30">
        <f t="shared" si="49"/>
        <v>19</v>
      </c>
      <c r="AO54" s="25">
        <f t="shared" si="50"/>
        <v>0</v>
      </c>
      <c r="AP54" s="22">
        <f t="shared" si="51"/>
        <v>0</v>
      </c>
      <c r="AQ54" s="22">
        <f t="shared" si="52"/>
        <v>0</v>
      </c>
    </row>
    <row r="55" spans="1:44" ht="15" x14ac:dyDescent="0.2">
      <c r="A55" s="29" t="s">
        <v>3</v>
      </c>
      <c r="B55" s="30">
        <v>13</v>
      </c>
      <c r="C55" s="25">
        <v>365</v>
      </c>
      <c r="D55" s="25">
        <v>1</v>
      </c>
      <c r="E55" s="25">
        <v>365</v>
      </c>
      <c r="F55" s="22">
        <f t="shared" si="37"/>
        <v>1</v>
      </c>
      <c r="G55" s="22">
        <f t="shared" si="38"/>
        <v>76.923076923076934</v>
      </c>
      <c r="H55" s="7"/>
      <c r="I55" s="29" t="s">
        <v>3</v>
      </c>
      <c r="J55" s="30">
        <v>7</v>
      </c>
      <c r="K55" s="25">
        <v>0</v>
      </c>
      <c r="L55" s="25">
        <v>0</v>
      </c>
      <c r="M55" s="25">
        <v>0</v>
      </c>
      <c r="N55" s="22">
        <f t="shared" si="39"/>
        <v>0</v>
      </c>
      <c r="O55" s="22">
        <f t="shared" si="40"/>
        <v>0</v>
      </c>
      <c r="P55" s="42"/>
      <c r="Q55" s="45" t="s">
        <v>3</v>
      </c>
      <c r="R55" s="30">
        <f t="shared" si="41"/>
        <v>20</v>
      </c>
      <c r="S55" s="25">
        <f t="shared" si="42"/>
        <v>365</v>
      </c>
      <c r="T55" s="22">
        <f t="shared" si="43"/>
        <v>1</v>
      </c>
      <c r="U55" s="22">
        <f t="shared" si="44"/>
        <v>50</v>
      </c>
      <c r="V55" s="7"/>
      <c r="W55" s="29" t="s">
        <v>3</v>
      </c>
      <c r="X55" s="30">
        <v>8</v>
      </c>
      <c r="Y55" s="25">
        <v>0</v>
      </c>
      <c r="Z55" s="25">
        <v>0</v>
      </c>
      <c r="AA55" s="25">
        <v>0</v>
      </c>
      <c r="AB55" s="22">
        <f t="shared" si="45"/>
        <v>0</v>
      </c>
      <c r="AC55" s="22">
        <f t="shared" si="46"/>
        <v>0</v>
      </c>
      <c r="AD55" s="7"/>
      <c r="AE55" s="29" t="s">
        <v>3</v>
      </c>
      <c r="AF55" s="30">
        <v>9</v>
      </c>
      <c r="AG55" s="25">
        <v>0</v>
      </c>
      <c r="AH55" s="25">
        <v>0</v>
      </c>
      <c r="AI55" s="25">
        <v>0</v>
      </c>
      <c r="AJ55" s="22">
        <f t="shared" si="47"/>
        <v>0</v>
      </c>
      <c r="AK55" s="22">
        <f t="shared" si="48"/>
        <v>0</v>
      </c>
      <c r="AL55" s="7"/>
      <c r="AM55" s="45" t="s">
        <v>3</v>
      </c>
      <c r="AN55" s="30">
        <f t="shared" si="49"/>
        <v>17</v>
      </c>
      <c r="AO55" s="25">
        <f t="shared" si="50"/>
        <v>0</v>
      </c>
      <c r="AP55" s="22">
        <f t="shared" si="51"/>
        <v>0</v>
      </c>
      <c r="AQ55" s="22">
        <f t="shared" si="52"/>
        <v>0</v>
      </c>
    </row>
    <row r="56" spans="1:44" ht="15" x14ac:dyDescent="0.2">
      <c r="A56" s="29" t="s">
        <v>4</v>
      </c>
      <c r="B56" s="30">
        <v>13</v>
      </c>
      <c r="C56" s="25">
        <v>0</v>
      </c>
      <c r="D56" s="25">
        <v>0</v>
      </c>
      <c r="E56" s="25">
        <v>0</v>
      </c>
      <c r="F56" s="22">
        <f t="shared" si="37"/>
        <v>0</v>
      </c>
      <c r="G56" s="22">
        <f t="shared" si="38"/>
        <v>0</v>
      </c>
      <c r="H56" s="7"/>
      <c r="I56" s="29" t="s">
        <v>4</v>
      </c>
      <c r="J56" s="30">
        <v>14</v>
      </c>
      <c r="K56" s="25">
        <v>0</v>
      </c>
      <c r="L56" s="25">
        <v>0</v>
      </c>
      <c r="M56" s="25">
        <v>0</v>
      </c>
      <c r="N56" s="22">
        <f t="shared" si="39"/>
        <v>0</v>
      </c>
      <c r="O56" s="22">
        <f t="shared" si="40"/>
        <v>0</v>
      </c>
      <c r="P56" s="42"/>
      <c r="Q56" s="45" t="s">
        <v>4</v>
      </c>
      <c r="R56" s="30">
        <f t="shared" si="41"/>
        <v>27</v>
      </c>
      <c r="S56" s="25">
        <f t="shared" si="42"/>
        <v>0</v>
      </c>
      <c r="T56" s="22">
        <f t="shared" si="43"/>
        <v>0</v>
      </c>
      <c r="U56" s="22">
        <f t="shared" si="44"/>
        <v>0</v>
      </c>
      <c r="V56" s="7"/>
      <c r="W56" s="29" t="s">
        <v>4</v>
      </c>
      <c r="X56" s="30">
        <v>6</v>
      </c>
      <c r="Y56" s="25">
        <v>0</v>
      </c>
      <c r="Z56" s="25">
        <v>0</v>
      </c>
      <c r="AA56" s="25">
        <v>0</v>
      </c>
      <c r="AB56" s="22">
        <f t="shared" si="45"/>
        <v>0</v>
      </c>
      <c r="AC56" s="22">
        <f t="shared" si="46"/>
        <v>0</v>
      </c>
      <c r="AD56" s="7"/>
      <c r="AE56" s="29" t="s">
        <v>4</v>
      </c>
      <c r="AF56" s="30">
        <v>10</v>
      </c>
      <c r="AG56" s="25">
        <v>0</v>
      </c>
      <c r="AH56" s="25">
        <v>0</v>
      </c>
      <c r="AI56" s="25">
        <v>0</v>
      </c>
      <c r="AJ56" s="22">
        <f t="shared" si="47"/>
        <v>0</v>
      </c>
      <c r="AK56" s="22">
        <f t="shared" si="48"/>
        <v>0</v>
      </c>
      <c r="AL56" s="7"/>
      <c r="AM56" s="45" t="s">
        <v>4</v>
      </c>
      <c r="AN56" s="30">
        <f t="shared" si="49"/>
        <v>16</v>
      </c>
      <c r="AO56" s="25">
        <f t="shared" si="50"/>
        <v>0</v>
      </c>
      <c r="AP56" s="22">
        <f t="shared" si="51"/>
        <v>0</v>
      </c>
      <c r="AQ56" s="22">
        <f t="shared" si="52"/>
        <v>0</v>
      </c>
    </row>
    <row r="57" spans="1:44" ht="15" x14ac:dyDescent="0.2">
      <c r="A57" s="29" t="s">
        <v>5</v>
      </c>
      <c r="B57" s="30">
        <v>18</v>
      </c>
      <c r="C57" s="25">
        <v>0</v>
      </c>
      <c r="D57" s="25">
        <v>0</v>
      </c>
      <c r="E57" s="25">
        <v>0</v>
      </c>
      <c r="F57" s="22">
        <f t="shared" si="37"/>
        <v>0</v>
      </c>
      <c r="G57" s="22">
        <f t="shared" si="38"/>
        <v>0</v>
      </c>
      <c r="H57" s="7"/>
      <c r="I57" s="29" t="s">
        <v>5</v>
      </c>
      <c r="J57" s="30">
        <v>16</v>
      </c>
      <c r="K57" s="25">
        <v>0</v>
      </c>
      <c r="L57" s="25">
        <v>0</v>
      </c>
      <c r="M57" s="25">
        <v>0</v>
      </c>
      <c r="N57" s="22">
        <f t="shared" si="39"/>
        <v>0</v>
      </c>
      <c r="O57" s="22">
        <f t="shared" si="40"/>
        <v>0</v>
      </c>
      <c r="P57" s="42"/>
      <c r="Q57" s="45" t="s">
        <v>5</v>
      </c>
      <c r="R57" s="30">
        <f t="shared" si="41"/>
        <v>34</v>
      </c>
      <c r="S57" s="25">
        <f t="shared" si="42"/>
        <v>0</v>
      </c>
      <c r="T57" s="22">
        <f t="shared" si="43"/>
        <v>0</v>
      </c>
      <c r="U57" s="22">
        <f t="shared" si="44"/>
        <v>0</v>
      </c>
      <c r="V57" s="7"/>
      <c r="W57" s="29" t="s">
        <v>5</v>
      </c>
      <c r="X57" s="30">
        <v>13</v>
      </c>
      <c r="Y57" s="25">
        <v>0</v>
      </c>
      <c r="Z57" s="25">
        <v>0</v>
      </c>
      <c r="AA57" s="25">
        <v>0</v>
      </c>
      <c r="AB57" s="22">
        <f t="shared" si="45"/>
        <v>0</v>
      </c>
      <c r="AC57" s="22">
        <f t="shared" si="46"/>
        <v>0</v>
      </c>
      <c r="AD57" s="7"/>
      <c r="AE57" s="29" t="s">
        <v>5</v>
      </c>
      <c r="AF57" s="30">
        <v>10</v>
      </c>
      <c r="AG57" s="25">
        <v>0</v>
      </c>
      <c r="AH57" s="25">
        <v>0</v>
      </c>
      <c r="AI57" s="25">
        <v>0</v>
      </c>
      <c r="AJ57" s="22">
        <f t="shared" si="47"/>
        <v>0</v>
      </c>
      <c r="AK57" s="22">
        <f t="shared" si="48"/>
        <v>0</v>
      </c>
      <c r="AL57" s="7"/>
      <c r="AM57" s="45" t="s">
        <v>5</v>
      </c>
      <c r="AN57" s="30">
        <f t="shared" si="49"/>
        <v>23</v>
      </c>
      <c r="AO57" s="25">
        <f t="shared" si="50"/>
        <v>0</v>
      </c>
      <c r="AP57" s="22">
        <f t="shared" si="51"/>
        <v>0</v>
      </c>
      <c r="AQ57" s="22">
        <f t="shared" si="52"/>
        <v>0</v>
      </c>
    </row>
    <row r="58" spans="1:44" ht="15" x14ac:dyDescent="0.2">
      <c r="A58" s="29" t="s">
        <v>6</v>
      </c>
      <c r="B58" s="30">
        <v>16</v>
      </c>
      <c r="C58" s="25">
        <v>0</v>
      </c>
      <c r="D58" s="25">
        <v>0</v>
      </c>
      <c r="E58" s="25">
        <v>0</v>
      </c>
      <c r="F58" s="22">
        <f t="shared" si="37"/>
        <v>0</v>
      </c>
      <c r="G58" s="22">
        <f t="shared" si="38"/>
        <v>0</v>
      </c>
      <c r="H58" s="7"/>
      <c r="I58" s="29" t="s">
        <v>6</v>
      </c>
      <c r="J58" s="30">
        <v>15</v>
      </c>
      <c r="K58" s="25">
        <v>11</v>
      </c>
      <c r="L58" s="25">
        <v>1</v>
      </c>
      <c r="M58" s="25">
        <v>11</v>
      </c>
      <c r="N58" s="22">
        <f t="shared" si="39"/>
        <v>3.0136986301369864E-2</v>
      </c>
      <c r="O58" s="22">
        <f t="shared" si="40"/>
        <v>2.0091324200913245</v>
      </c>
      <c r="P58" s="42"/>
      <c r="Q58" s="45" t="s">
        <v>6</v>
      </c>
      <c r="R58" s="30">
        <f t="shared" si="41"/>
        <v>31</v>
      </c>
      <c r="S58" s="25">
        <f t="shared" si="42"/>
        <v>11</v>
      </c>
      <c r="T58" s="22">
        <f t="shared" si="43"/>
        <v>3.0136986301369864E-2</v>
      </c>
      <c r="U58" s="22">
        <f t="shared" si="44"/>
        <v>0.97216084843128592</v>
      </c>
      <c r="V58" s="7"/>
      <c r="W58" s="29" t="s">
        <v>6</v>
      </c>
      <c r="X58" s="30">
        <v>8</v>
      </c>
      <c r="Y58" s="25">
        <v>0</v>
      </c>
      <c r="Z58" s="25">
        <v>0</v>
      </c>
      <c r="AA58" s="25">
        <v>0</v>
      </c>
      <c r="AB58" s="22">
        <f t="shared" si="45"/>
        <v>0</v>
      </c>
      <c r="AC58" s="22">
        <f t="shared" si="46"/>
        <v>0</v>
      </c>
      <c r="AD58" s="7"/>
      <c r="AE58" s="29" t="s">
        <v>6</v>
      </c>
      <c r="AF58" s="30">
        <v>7</v>
      </c>
      <c r="AG58" s="25">
        <v>0</v>
      </c>
      <c r="AH58" s="25">
        <v>0</v>
      </c>
      <c r="AI58" s="25">
        <v>0</v>
      </c>
      <c r="AJ58" s="22">
        <f t="shared" si="47"/>
        <v>0</v>
      </c>
      <c r="AK58" s="22">
        <f t="shared" si="48"/>
        <v>0</v>
      </c>
      <c r="AL58" s="7"/>
      <c r="AM58" s="45" t="s">
        <v>6</v>
      </c>
      <c r="AN58" s="30">
        <f t="shared" si="49"/>
        <v>15</v>
      </c>
      <c r="AO58" s="25">
        <f t="shared" si="50"/>
        <v>0</v>
      </c>
      <c r="AP58" s="22">
        <f t="shared" si="51"/>
        <v>0</v>
      </c>
      <c r="AQ58" s="22">
        <f t="shared" si="52"/>
        <v>0</v>
      </c>
    </row>
    <row r="59" spans="1:44" ht="15" x14ac:dyDescent="0.2">
      <c r="A59" s="29" t="s">
        <v>7</v>
      </c>
      <c r="B59" s="30">
        <v>18</v>
      </c>
      <c r="C59" s="25">
        <v>0</v>
      </c>
      <c r="D59" s="25">
        <v>0</v>
      </c>
      <c r="E59" s="25">
        <v>0</v>
      </c>
      <c r="F59" s="22">
        <f t="shared" si="37"/>
        <v>0</v>
      </c>
      <c r="G59" s="22">
        <f t="shared" si="38"/>
        <v>0</v>
      </c>
      <c r="H59" s="7"/>
      <c r="I59" s="29" t="s">
        <v>7</v>
      </c>
      <c r="J59" s="30">
        <v>6</v>
      </c>
      <c r="K59" s="25">
        <v>7</v>
      </c>
      <c r="L59" s="25">
        <v>1</v>
      </c>
      <c r="M59" s="25">
        <v>7</v>
      </c>
      <c r="N59" s="22">
        <f t="shared" si="39"/>
        <v>1.9178082191780823E-2</v>
      </c>
      <c r="O59" s="22">
        <f t="shared" si="40"/>
        <v>3.1963470319634704</v>
      </c>
      <c r="P59" s="42"/>
      <c r="Q59" s="45" t="s">
        <v>7</v>
      </c>
      <c r="R59" s="30">
        <f t="shared" si="41"/>
        <v>24</v>
      </c>
      <c r="S59" s="25">
        <f t="shared" si="42"/>
        <v>7</v>
      </c>
      <c r="T59" s="22">
        <f t="shared" si="43"/>
        <v>1.9178082191780823E-2</v>
      </c>
      <c r="U59" s="22">
        <f t="shared" si="44"/>
        <v>0.79908675799086759</v>
      </c>
      <c r="V59" s="7"/>
      <c r="W59" s="29" t="s">
        <v>7</v>
      </c>
      <c r="X59" s="30">
        <v>24</v>
      </c>
      <c r="Y59" s="25">
        <v>0</v>
      </c>
      <c r="Z59" s="25">
        <v>0</v>
      </c>
      <c r="AA59" s="25">
        <v>0</v>
      </c>
      <c r="AB59" s="22">
        <f t="shared" si="45"/>
        <v>0</v>
      </c>
      <c r="AC59" s="22">
        <f t="shared" si="46"/>
        <v>0</v>
      </c>
      <c r="AD59" s="7"/>
      <c r="AE59" s="29" t="s">
        <v>7</v>
      </c>
      <c r="AF59" s="30">
        <v>12</v>
      </c>
      <c r="AG59" s="25">
        <v>331</v>
      </c>
      <c r="AH59" s="25">
        <v>2</v>
      </c>
      <c r="AI59" s="25">
        <v>331</v>
      </c>
      <c r="AJ59" s="22">
        <f t="shared" si="47"/>
        <v>0.9068493150684932</v>
      </c>
      <c r="AK59" s="22">
        <f t="shared" si="48"/>
        <v>75.57077625570777</v>
      </c>
      <c r="AL59" s="7"/>
      <c r="AM59" s="45" t="s">
        <v>7</v>
      </c>
      <c r="AN59" s="30">
        <f t="shared" si="49"/>
        <v>36</v>
      </c>
      <c r="AO59" s="25">
        <f t="shared" si="50"/>
        <v>331</v>
      </c>
      <c r="AP59" s="22">
        <f t="shared" si="51"/>
        <v>0.9068493150684932</v>
      </c>
      <c r="AQ59" s="22">
        <f t="shared" si="52"/>
        <v>25.19025875190259</v>
      </c>
    </row>
    <row r="60" spans="1:44" ht="15" x14ac:dyDescent="0.2">
      <c r="A60" s="29" t="s">
        <v>8</v>
      </c>
      <c r="B60" s="30">
        <v>17</v>
      </c>
      <c r="C60" s="25">
        <v>0</v>
      </c>
      <c r="D60" s="25">
        <v>0</v>
      </c>
      <c r="E60" s="25">
        <v>0</v>
      </c>
      <c r="F60" s="22">
        <f t="shared" si="37"/>
        <v>0</v>
      </c>
      <c r="G60" s="22">
        <f t="shared" si="38"/>
        <v>0</v>
      </c>
      <c r="H60" s="7"/>
      <c r="I60" s="29" t="s">
        <v>8</v>
      </c>
      <c r="J60" s="30">
        <v>20</v>
      </c>
      <c r="K60" s="25">
        <v>0</v>
      </c>
      <c r="L60" s="25">
        <v>0</v>
      </c>
      <c r="M60" s="25">
        <v>0</v>
      </c>
      <c r="N60" s="22">
        <f t="shared" si="39"/>
        <v>0</v>
      </c>
      <c r="O60" s="22">
        <f t="shared" si="40"/>
        <v>0</v>
      </c>
      <c r="P60" s="42"/>
      <c r="Q60" s="45" t="s">
        <v>8</v>
      </c>
      <c r="R60" s="30">
        <f t="shared" si="41"/>
        <v>37</v>
      </c>
      <c r="S60" s="25">
        <f t="shared" si="42"/>
        <v>0</v>
      </c>
      <c r="T60" s="22">
        <f t="shared" si="43"/>
        <v>0</v>
      </c>
      <c r="U60" s="22">
        <f t="shared" si="44"/>
        <v>0</v>
      </c>
      <c r="V60" s="7"/>
      <c r="W60" s="29" t="s">
        <v>8</v>
      </c>
      <c r="X60" s="30">
        <v>17</v>
      </c>
      <c r="Y60" s="25">
        <v>0</v>
      </c>
      <c r="Z60" s="25">
        <v>0</v>
      </c>
      <c r="AA60" s="25">
        <v>0</v>
      </c>
      <c r="AB60" s="22">
        <f t="shared" si="45"/>
        <v>0</v>
      </c>
      <c r="AC60" s="22">
        <f t="shared" si="46"/>
        <v>0</v>
      </c>
      <c r="AD60" s="7"/>
      <c r="AE60" s="29" t="s">
        <v>8</v>
      </c>
      <c r="AF60" s="30">
        <v>12</v>
      </c>
      <c r="AG60" s="25">
        <v>0</v>
      </c>
      <c r="AH60" s="25">
        <v>0</v>
      </c>
      <c r="AI60" s="25">
        <v>0</v>
      </c>
      <c r="AJ60" s="22">
        <f t="shared" si="47"/>
        <v>0</v>
      </c>
      <c r="AK60" s="22">
        <f t="shared" si="48"/>
        <v>0</v>
      </c>
      <c r="AL60" s="7"/>
      <c r="AM60" s="45" t="s">
        <v>8</v>
      </c>
      <c r="AN60" s="30">
        <f t="shared" si="49"/>
        <v>29</v>
      </c>
      <c r="AO60" s="25">
        <f t="shared" si="50"/>
        <v>0</v>
      </c>
      <c r="AP60" s="22">
        <f t="shared" si="51"/>
        <v>0</v>
      </c>
      <c r="AQ60" s="22">
        <f t="shared" si="52"/>
        <v>0</v>
      </c>
    </row>
    <row r="61" spans="1:44" ht="15" x14ac:dyDescent="0.2">
      <c r="A61" s="29" t="s">
        <v>9</v>
      </c>
      <c r="B61" s="30">
        <v>23</v>
      </c>
      <c r="C61" s="25">
        <v>0</v>
      </c>
      <c r="D61" s="25">
        <v>0</v>
      </c>
      <c r="E61" s="25">
        <v>0</v>
      </c>
      <c r="F61" s="22">
        <f t="shared" si="37"/>
        <v>0</v>
      </c>
      <c r="G61" s="22">
        <f t="shared" si="38"/>
        <v>0</v>
      </c>
      <c r="H61" s="7"/>
      <c r="I61" s="29" t="s">
        <v>9</v>
      </c>
      <c r="J61" s="30">
        <v>22</v>
      </c>
      <c r="K61" s="25">
        <v>30</v>
      </c>
      <c r="L61" s="25">
        <v>1</v>
      </c>
      <c r="M61" s="25">
        <v>30</v>
      </c>
      <c r="N61" s="22">
        <f t="shared" si="39"/>
        <v>8.2191780821917804E-2</v>
      </c>
      <c r="O61" s="22">
        <f t="shared" si="40"/>
        <v>3.7359900373599002</v>
      </c>
      <c r="P61" s="42"/>
      <c r="Q61" s="45" t="s">
        <v>9</v>
      </c>
      <c r="R61" s="30">
        <f t="shared" si="41"/>
        <v>45</v>
      </c>
      <c r="S61" s="25">
        <f t="shared" si="42"/>
        <v>30</v>
      </c>
      <c r="T61" s="22">
        <f t="shared" si="43"/>
        <v>8.2191780821917804E-2</v>
      </c>
      <c r="U61" s="22">
        <f t="shared" si="44"/>
        <v>1.8264840182648401</v>
      </c>
      <c r="V61" s="7"/>
      <c r="W61" s="29" t="s">
        <v>9</v>
      </c>
      <c r="X61" s="30">
        <v>12</v>
      </c>
      <c r="Y61" s="25">
        <v>365</v>
      </c>
      <c r="Z61" s="25">
        <v>1</v>
      </c>
      <c r="AA61" s="25">
        <v>365</v>
      </c>
      <c r="AB61" s="22">
        <f t="shared" si="45"/>
        <v>1</v>
      </c>
      <c r="AC61" s="22">
        <f t="shared" si="46"/>
        <v>83.333333333333329</v>
      </c>
      <c r="AD61" s="7"/>
      <c r="AE61" s="29" t="s">
        <v>9</v>
      </c>
      <c r="AF61" s="30">
        <v>11</v>
      </c>
      <c r="AG61" s="25">
        <v>0</v>
      </c>
      <c r="AH61" s="25">
        <v>0</v>
      </c>
      <c r="AI61" s="25">
        <v>0</v>
      </c>
      <c r="AJ61" s="22">
        <f t="shared" si="47"/>
        <v>0</v>
      </c>
      <c r="AK61" s="22">
        <f t="shared" si="48"/>
        <v>0</v>
      </c>
      <c r="AL61" s="7"/>
      <c r="AM61" s="45" t="s">
        <v>9</v>
      </c>
      <c r="AN61" s="30">
        <f t="shared" si="49"/>
        <v>23</v>
      </c>
      <c r="AO61" s="25">
        <f t="shared" si="50"/>
        <v>365</v>
      </c>
      <c r="AP61" s="22">
        <f t="shared" si="51"/>
        <v>1</v>
      </c>
      <c r="AQ61" s="22">
        <f t="shared" si="52"/>
        <v>43.478260869565219</v>
      </c>
    </row>
    <row r="62" spans="1:44" ht="15" x14ac:dyDescent="0.2">
      <c r="A62" s="29" t="s">
        <v>10</v>
      </c>
      <c r="B62" s="30">
        <v>20</v>
      </c>
      <c r="C62" s="25">
        <v>0</v>
      </c>
      <c r="D62" s="25">
        <v>0</v>
      </c>
      <c r="E62" s="25">
        <v>0</v>
      </c>
      <c r="F62" s="22">
        <f t="shared" si="37"/>
        <v>0</v>
      </c>
      <c r="G62" s="22">
        <f t="shared" si="38"/>
        <v>0</v>
      </c>
      <c r="H62" s="7"/>
      <c r="I62" s="29" t="s">
        <v>10</v>
      </c>
      <c r="J62" s="30">
        <v>17</v>
      </c>
      <c r="K62" s="25">
        <v>7</v>
      </c>
      <c r="L62" s="25">
        <v>1</v>
      </c>
      <c r="M62" s="25">
        <v>7</v>
      </c>
      <c r="N62" s="22">
        <f t="shared" si="39"/>
        <v>1.9178082191780823E-2</v>
      </c>
      <c r="O62" s="22">
        <f t="shared" si="40"/>
        <v>1.1281224818694602</v>
      </c>
      <c r="P62" s="42"/>
      <c r="Q62" s="45" t="s">
        <v>10</v>
      </c>
      <c r="R62" s="30">
        <f t="shared" si="41"/>
        <v>37</v>
      </c>
      <c r="S62" s="25">
        <f t="shared" si="42"/>
        <v>7</v>
      </c>
      <c r="T62" s="22">
        <f t="shared" si="43"/>
        <v>1.9178082191780823E-2</v>
      </c>
      <c r="U62" s="22">
        <f t="shared" si="44"/>
        <v>0.51832654572380599</v>
      </c>
      <c r="V62" s="7"/>
      <c r="W62" s="29" t="s">
        <v>10</v>
      </c>
      <c r="X62" s="30">
        <v>12</v>
      </c>
      <c r="Y62" s="25">
        <v>0</v>
      </c>
      <c r="Z62" s="25">
        <v>0</v>
      </c>
      <c r="AA62" s="25">
        <v>0</v>
      </c>
      <c r="AB62" s="22">
        <f t="shared" si="45"/>
        <v>0</v>
      </c>
      <c r="AC62" s="22">
        <f t="shared" si="46"/>
        <v>0</v>
      </c>
      <c r="AD62" s="7"/>
      <c r="AE62" s="29" t="s">
        <v>10</v>
      </c>
      <c r="AF62" s="30">
        <v>21</v>
      </c>
      <c r="AG62" s="25">
        <v>365</v>
      </c>
      <c r="AH62" s="25">
        <v>1</v>
      </c>
      <c r="AI62" s="25">
        <v>365</v>
      </c>
      <c r="AJ62" s="22">
        <f t="shared" si="47"/>
        <v>1</v>
      </c>
      <c r="AK62" s="22">
        <f t="shared" si="48"/>
        <v>47.619047619047613</v>
      </c>
      <c r="AL62" s="7"/>
      <c r="AM62" s="45" t="s">
        <v>10</v>
      </c>
      <c r="AN62" s="30">
        <f t="shared" si="49"/>
        <v>33</v>
      </c>
      <c r="AO62" s="25">
        <f t="shared" si="50"/>
        <v>365</v>
      </c>
      <c r="AP62" s="22">
        <f t="shared" si="51"/>
        <v>1</v>
      </c>
      <c r="AQ62" s="22">
        <f t="shared" si="52"/>
        <v>30.303030303030305</v>
      </c>
    </row>
    <row r="63" spans="1:44" ht="15" x14ac:dyDescent="0.2">
      <c r="A63" s="29" t="s">
        <v>11</v>
      </c>
      <c r="B63" s="30">
        <v>28</v>
      </c>
      <c r="C63" s="25">
        <v>0</v>
      </c>
      <c r="D63" s="25">
        <v>0</v>
      </c>
      <c r="E63" s="25">
        <v>0</v>
      </c>
      <c r="F63" s="22">
        <f t="shared" si="37"/>
        <v>0</v>
      </c>
      <c r="G63" s="22">
        <f t="shared" si="38"/>
        <v>0</v>
      </c>
      <c r="H63" s="7"/>
      <c r="I63" s="29" t="s">
        <v>11</v>
      </c>
      <c r="J63" s="30">
        <v>21</v>
      </c>
      <c r="K63" s="25">
        <v>0</v>
      </c>
      <c r="L63" s="25">
        <v>0</v>
      </c>
      <c r="M63" s="25">
        <v>0</v>
      </c>
      <c r="N63" s="22">
        <f t="shared" si="39"/>
        <v>0</v>
      </c>
      <c r="O63" s="22">
        <f t="shared" si="40"/>
        <v>0</v>
      </c>
      <c r="P63" s="42"/>
      <c r="Q63" s="45" t="s">
        <v>11</v>
      </c>
      <c r="R63" s="30">
        <f t="shared" si="41"/>
        <v>49</v>
      </c>
      <c r="S63" s="25">
        <f t="shared" si="42"/>
        <v>0</v>
      </c>
      <c r="T63" s="22">
        <f t="shared" si="43"/>
        <v>0</v>
      </c>
      <c r="U63" s="22">
        <f t="shared" si="44"/>
        <v>0</v>
      </c>
      <c r="V63" s="7"/>
      <c r="W63" s="29" t="s">
        <v>11</v>
      </c>
      <c r="X63" s="30">
        <v>19</v>
      </c>
      <c r="Y63" s="25">
        <v>0</v>
      </c>
      <c r="Z63" s="25">
        <v>0</v>
      </c>
      <c r="AA63" s="25">
        <v>0</v>
      </c>
      <c r="AB63" s="22">
        <f t="shared" si="45"/>
        <v>0</v>
      </c>
      <c r="AC63" s="22">
        <f t="shared" si="46"/>
        <v>0</v>
      </c>
      <c r="AD63" s="7"/>
      <c r="AE63" s="29" t="s">
        <v>11</v>
      </c>
      <c r="AF63" s="30">
        <v>21</v>
      </c>
      <c r="AG63" s="25">
        <v>247</v>
      </c>
      <c r="AH63" s="25">
        <v>2</v>
      </c>
      <c r="AI63" s="25">
        <v>247</v>
      </c>
      <c r="AJ63" s="22">
        <f t="shared" si="47"/>
        <v>0.67671232876712328</v>
      </c>
      <c r="AK63" s="22">
        <f t="shared" si="48"/>
        <v>32.224396607958248</v>
      </c>
      <c r="AL63" s="7"/>
      <c r="AM63" s="45" t="s">
        <v>11</v>
      </c>
      <c r="AN63" s="30">
        <f t="shared" si="49"/>
        <v>40</v>
      </c>
      <c r="AO63" s="25">
        <f t="shared" si="50"/>
        <v>247</v>
      </c>
      <c r="AP63" s="22">
        <f t="shared" si="51"/>
        <v>0.67671232876712328</v>
      </c>
      <c r="AQ63" s="22">
        <f t="shared" si="52"/>
        <v>16.917808219178081</v>
      </c>
    </row>
    <row r="64" spans="1:44" ht="15" x14ac:dyDescent="0.2">
      <c r="A64" s="29" t="s">
        <v>12</v>
      </c>
      <c r="B64" s="30">
        <v>29</v>
      </c>
      <c r="C64" s="25">
        <v>0</v>
      </c>
      <c r="D64" s="25">
        <v>0</v>
      </c>
      <c r="E64" s="25">
        <v>0</v>
      </c>
      <c r="F64" s="22">
        <f t="shared" si="37"/>
        <v>0</v>
      </c>
      <c r="G64" s="22">
        <f t="shared" si="38"/>
        <v>0</v>
      </c>
      <c r="H64" s="7"/>
      <c r="I64" s="29" t="s">
        <v>12</v>
      </c>
      <c r="J64" s="30">
        <v>24</v>
      </c>
      <c r="K64" s="25">
        <v>9</v>
      </c>
      <c r="L64" s="25">
        <v>1</v>
      </c>
      <c r="M64" s="25">
        <v>9</v>
      </c>
      <c r="N64" s="22">
        <f t="shared" si="39"/>
        <v>2.4657534246575342E-2</v>
      </c>
      <c r="O64" s="22">
        <f t="shared" si="40"/>
        <v>1.0273972602739725</v>
      </c>
      <c r="P64" s="42"/>
      <c r="Q64" s="45" t="s">
        <v>12</v>
      </c>
      <c r="R64" s="30">
        <f t="shared" si="41"/>
        <v>53</v>
      </c>
      <c r="S64" s="25">
        <f t="shared" si="42"/>
        <v>9</v>
      </c>
      <c r="T64" s="22">
        <f t="shared" si="43"/>
        <v>2.4657534246575342E-2</v>
      </c>
      <c r="U64" s="22">
        <f t="shared" si="44"/>
        <v>0.46523649521840271</v>
      </c>
      <c r="V64" s="7"/>
      <c r="W64" s="29" t="s">
        <v>12</v>
      </c>
      <c r="X64" s="30">
        <v>24</v>
      </c>
      <c r="Y64" s="25">
        <v>0</v>
      </c>
      <c r="Z64" s="25">
        <v>0</v>
      </c>
      <c r="AA64" s="25">
        <v>0</v>
      </c>
      <c r="AB64" s="22">
        <f t="shared" si="45"/>
        <v>0</v>
      </c>
      <c r="AC64" s="22">
        <f t="shared" si="46"/>
        <v>0</v>
      </c>
      <c r="AD64" s="7"/>
      <c r="AE64" s="29" t="s">
        <v>12</v>
      </c>
      <c r="AF64" s="30">
        <v>18</v>
      </c>
      <c r="AG64" s="25">
        <v>365</v>
      </c>
      <c r="AH64" s="25">
        <v>1</v>
      </c>
      <c r="AI64" s="25">
        <v>365</v>
      </c>
      <c r="AJ64" s="22">
        <f t="shared" si="47"/>
        <v>1</v>
      </c>
      <c r="AK64" s="22">
        <f t="shared" si="48"/>
        <v>55.55555555555555</v>
      </c>
      <c r="AL64" s="7"/>
      <c r="AM64" s="45" t="s">
        <v>12</v>
      </c>
      <c r="AN64" s="30">
        <f t="shared" si="49"/>
        <v>42</v>
      </c>
      <c r="AO64" s="25">
        <f t="shared" si="50"/>
        <v>365</v>
      </c>
      <c r="AP64" s="22">
        <f t="shared" si="51"/>
        <v>1</v>
      </c>
      <c r="AQ64" s="22">
        <f t="shared" si="52"/>
        <v>23.809523809523807</v>
      </c>
    </row>
    <row r="65" spans="1:44" ht="15" x14ac:dyDescent="0.2">
      <c r="A65" s="29" t="s">
        <v>13</v>
      </c>
      <c r="B65" s="30">
        <v>25</v>
      </c>
      <c r="C65" s="25">
        <v>14</v>
      </c>
      <c r="D65" s="25">
        <v>2</v>
      </c>
      <c r="E65" s="25">
        <v>14</v>
      </c>
      <c r="F65" s="22">
        <f t="shared" si="37"/>
        <v>3.8356164383561646E-2</v>
      </c>
      <c r="G65" s="22">
        <f t="shared" si="38"/>
        <v>1.5342465753424659</v>
      </c>
      <c r="H65" s="7"/>
      <c r="I65" s="29" t="s">
        <v>13</v>
      </c>
      <c r="J65" s="30">
        <v>18</v>
      </c>
      <c r="K65" s="25">
        <v>73</v>
      </c>
      <c r="L65" s="25">
        <v>5</v>
      </c>
      <c r="M65" s="25">
        <v>73</v>
      </c>
      <c r="N65" s="22">
        <f t="shared" si="39"/>
        <v>0.2</v>
      </c>
      <c r="O65" s="22">
        <f t="shared" si="40"/>
        <v>11.111111111111111</v>
      </c>
      <c r="P65" s="42"/>
      <c r="Q65" s="45" t="s">
        <v>13</v>
      </c>
      <c r="R65" s="30">
        <f t="shared" si="41"/>
        <v>43</v>
      </c>
      <c r="S65" s="25">
        <f t="shared" si="42"/>
        <v>87</v>
      </c>
      <c r="T65" s="22">
        <f t="shared" si="43"/>
        <v>0.23835616438356164</v>
      </c>
      <c r="U65" s="22">
        <f t="shared" si="44"/>
        <v>5.5431666135712012</v>
      </c>
      <c r="V65" s="7"/>
      <c r="W65" s="29" t="s">
        <v>13</v>
      </c>
      <c r="X65" s="30">
        <v>20</v>
      </c>
      <c r="Y65" s="25">
        <v>10</v>
      </c>
      <c r="Z65" s="25">
        <v>1</v>
      </c>
      <c r="AA65" s="25">
        <v>10</v>
      </c>
      <c r="AB65" s="22">
        <f t="shared" si="45"/>
        <v>2.7397260273972601E-2</v>
      </c>
      <c r="AC65" s="22">
        <f t="shared" si="46"/>
        <v>1.3698630136986301</v>
      </c>
      <c r="AD65" s="7"/>
      <c r="AE65" s="29" t="s">
        <v>13</v>
      </c>
      <c r="AF65" s="30">
        <v>13</v>
      </c>
      <c r="AG65" s="25">
        <v>355</v>
      </c>
      <c r="AH65" s="25">
        <v>1</v>
      </c>
      <c r="AI65" s="25">
        <v>355</v>
      </c>
      <c r="AJ65" s="22">
        <f t="shared" si="47"/>
        <v>0.9726027397260274</v>
      </c>
      <c r="AK65" s="22">
        <f t="shared" si="48"/>
        <v>74.815595363540567</v>
      </c>
      <c r="AL65" s="7"/>
      <c r="AM65" s="45" t="s">
        <v>13</v>
      </c>
      <c r="AN65" s="30">
        <f t="shared" si="49"/>
        <v>33</v>
      </c>
      <c r="AO65" s="25">
        <f t="shared" si="50"/>
        <v>365</v>
      </c>
      <c r="AP65" s="22">
        <f t="shared" si="51"/>
        <v>1</v>
      </c>
      <c r="AQ65" s="22">
        <f t="shared" si="52"/>
        <v>30.303030303030305</v>
      </c>
    </row>
    <row r="66" spans="1:44" ht="15" x14ac:dyDescent="0.2">
      <c r="A66" s="29" t="s">
        <v>14</v>
      </c>
      <c r="B66" s="30">
        <v>19</v>
      </c>
      <c r="C66" s="25">
        <v>74</v>
      </c>
      <c r="D66" s="25">
        <v>1</v>
      </c>
      <c r="E66" s="25">
        <v>74</v>
      </c>
      <c r="F66" s="22">
        <f t="shared" si="37"/>
        <v>0.20273972602739726</v>
      </c>
      <c r="G66" s="22">
        <f t="shared" si="38"/>
        <v>10.670511896178803</v>
      </c>
      <c r="H66" s="7"/>
      <c r="I66" s="29" t="s">
        <v>14</v>
      </c>
      <c r="J66" s="30">
        <v>24</v>
      </c>
      <c r="K66" s="25">
        <v>21</v>
      </c>
      <c r="L66" s="25">
        <v>3</v>
      </c>
      <c r="M66" s="25">
        <v>21</v>
      </c>
      <c r="N66" s="22">
        <f t="shared" si="39"/>
        <v>5.7534246575342465E-2</v>
      </c>
      <c r="O66" s="22">
        <f t="shared" si="40"/>
        <v>2.397260273972603</v>
      </c>
      <c r="P66" s="42"/>
      <c r="Q66" s="45" t="s">
        <v>14</v>
      </c>
      <c r="R66" s="30">
        <f t="shared" si="41"/>
        <v>43</v>
      </c>
      <c r="S66" s="25">
        <f t="shared" si="42"/>
        <v>95</v>
      </c>
      <c r="T66" s="22">
        <f t="shared" si="43"/>
        <v>0.26027397260273971</v>
      </c>
      <c r="U66" s="22">
        <f t="shared" si="44"/>
        <v>6.0528830837846446</v>
      </c>
      <c r="V66" s="7"/>
      <c r="W66" s="29" t="s">
        <v>14</v>
      </c>
      <c r="X66" s="30">
        <v>33</v>
      </c>
      <c r="Y66" s="25">
        <v>27</v>
      </c>
      <c r="Z66" s="25">
        <v>3</v>
      </c>
      <c r="AA66" s="25">
        <v>27</v>
      </c>
      <c r="AB66" s="22">
        <f t="shared" si="45"/>
        <v>7.3972602739726029E-2</v>
      </c>
      <c r="AC66" s="22">
        <f t="shared" si="46"/>
        <v>2.2415940224159403</v>
      </c>
      <c r="AD66" s="7"/>
      <c r="AE66" s="29" t="s">
        <v>14</v>
      </c>
      <c r="AF66" s="30">
        <v>29</v>
      </c>
      <c r="AG66" s="25">
        <v>825</v>
      </c>
      <c r="AH66" s="25">
        <v>1</v>
      </c>
      <c r="AI66" s="25">
        <v>825</v>
      </c>
      <c r="AJ66" s="22">
        <f t="shared" si="47"/>
        <v>2.2602739726027399</v>
      </c>
      <c r="AK66" s="22">
        <f t="shared" si="48"/>
        <v>77.940481813887587</v>
      </c>
      <c r="AL66" s="7"/>
      <c r="AM66" s="45" t="s">
        <v>14</v>
      </c>
      <c r="AN66" s="30">
        <f t="shared" si="49"/>
        <v>62</v>
      </c>
      <c r="AO66" s="25">
        <f t="shared" si="50"/>
        <v>852</v>
      </c>
      <c r="AP66" s="22">
        <f t="shared" si="51"/>
        <v>2.3342465753424659</v>
      </c>
      <c r="AQ66" s="22">
        <f t="shared" si="52"/>
        <v>37.649138311975257</v>
      </c>
    </row>
    <row r="67" spans="1:44" ht="15" x14ac:dyDescent="0.2">
      <c r="A67" s="29" t="s">
        <v>15</v>
      </c>
      <c r="B67" s="30">
        <v>12</v>
      </c>
      <c r="C67" s="25">
        <v>15</v>
      </c>
      <c r="D67" s="25">
        <v>1</v>
      </c>
      <c r="E67" s="25">
        <v>15</v>
      </c>
      <c r="F67" s="22">
        <f t="shared" si="37"/>
        <v>4.1095890410958902E-2</v>
      </c>
      <c r="G67" s="22">
        <f t="shared" si="38"/>
        <v>3.4246575342465753</v>
      </c>
      <c r="H67" s="7"/>
      <c r="I67" s="29" t="s">
        <v>15</v>
      </c>
      <c r="J67" s="30">
        <v>25</v>
      </c>
      <c r="K67" s="25">
        <v>227</v>
      </c>
      <c r="L67" s="25">
        <v>2</v>
      </c>
      <c r="M67" s="25">
        <v>227</v>
      </c>
      <c r="N67" s="22">
        <f t="shared" si="39"/>
        <v>0.62191780821917808</v>
      </c>
      <c r="O67" s="22">
        <f t="shared" si="40"/>
        <v>24.876712328767123</v>
      </c>
      <c r="P67" s="42"/>
      <c r="Q67" s="45" t="s">
        <v>15</v>
      </c>
      <c r="R67" s="30">
        <f t="shared" si="41"/>
        <v>37</v>
      </c>
      <c r="S67" s="25">
        <f t="shared" si="42"/>
        <v>242</v>
      </c>
      <c r="T67" s="22">
        <f t="shared" si="43"/>
        <v>0.66301369863013704</v>
      </c>
      <c r="U67" s="22">
        <f t="shared" si="44"/>
        <v>17.919289152165863</v>
      </c>
      <c r="V67" s="7"/>
      <c r="W67" s="29" t="s">
        <v>15</v>
      </c>
      <c r="X67" s="30">
        <v>31</v>
      </c>
      <c r="Y67" s="25">
        <v>13</v>
      </c>
      <c r="Z67" s="25">
        <v>1</v>
      </c>
      <c r="AA67" s="25">
        <v>13</v>
      </c>
      <c r="AB67" s="22">
        <f t="shared" si="45"/>
        <v>3.5616438356164383E-2</v>
      </c>
      <c r="AC67" s="22">
        <f t="shared" si="46"/>
        <v>1.1489173663278833</v>
      </c>
      <c r="AD67" s="7"/>
      <c r="AE67" s="29" t="s">
        <v>15</v>
      </c>
      <c r="AF67" s="30">
        <v>26</v>
      </c>
      <c r="AG67" s="25">
        <v>7</v>
      </c>
      <c r="AH67" s="25">
        <v>1</v>
      </c>
      <c r="AI67" s="25">
        <v>7</v>
      </c>
      <c r="AJ67" s="22">
        <f t="shared" si="47"/>
        <v>1.9178082191780823E-2</v>
      </c>
      <c r="AK67" s="22">
        <f t="shared" si="48"/>
        <v>0.73761854583772402</v>
      </c>
      <c r="AL67" s="7"/>
      <c r="AM67" s="45" t="s">
        <v>15</v>
      </c>
      <c r="AN67" s="30">
        <f t="shared" si="49"/>
        <v>57</v>
      </c>
      <c r="AO67" s="25">
        <f t="shared" si="50"/>
        <v>20</v>
      </c>
      <c r="AP67" s="22">
        <f t="shared" si="51"/>
        <v>5.4794520547945202E-2</v>
      </c>
      <c r="AQ67" s="22">
        <f t="shared" si="52"/>
        <v>0.96130737803412636</v>
      </c>
    </row>
    <row r="68" spans="1:44" ht="15" x14ac:dyDescent="0.2">
      <c r="A68" s="29" t="s">
        <v>16</v>
      </c>
      <c r="B68" s="30">
        <v>14</v>
      </c>
      <c r="C68" s="25">
        <v>0</v>
      </c>
      <c r="D68" s="25">
        <v>0</v>
      </c>
      <c r="E68" s="25">
        <v>0</v>
      </c>
      <c r="F68" s="22">
        <f t="shared" si="37"/>
        <v>0</v>
      </c>
      <c r="G68" s="22">
        <f t="shared" si="38"/>
        <v>0</v>
      </c>
      <c r="H68" s="7"/>
      <c r="I68" s="29" t="s">
        <v>16</v>
      </c>
      <c r="J68" s="30">
        <v>29</v>
      </c>
      <c r="K68" s="25">
        <v>0</v>
      </c>
      <c r="L68" s="25">
        <v>0</v>
      </c>
      <c r="M68" s="25">
        <v>0</v>
      </c>
      <c r="N68" s="22">
        <f t="shared" si="39"/>
        <v>0</v>
      </c>
      <c r="O68" s="22">
        <f t="shared" si="40"/>
        <v>0</v>
      </c>
      <c r="P68" s="42"/>
      <c r="Q68" s="45" t="s">
        <v>16</v>
      </c>
      <c r="R68" s="30">
        <f t="shared" si="41"/>
        <v>43</v>
      </c>
      <c r="S68" s="25">
        <f t="shared" si="42"/>
        <v>0</v>
      </c>
      <c r="T68" s="22">
        <f t="shared" si="43"/>
        <v>0</v>
      </c>
      <c r="U68" s="22">
        <f t="shared" si="44"/>
        <v>0</v>
      </c>
      <c r="V68" s="7"/>
      <c r="W68" s="29" t="s">
        <v>16</v>
      </c>
      <c r="X68" s="30">
        <v>22</v>
      </c>
      <c r="Y68" s="25">
        <v>365</v>
      </c>
      <c r="Z68" s="25">
        <v>1</v>
      </c>
      <c r="AA68" s="25">
        <v>365</v>
      </c>
      <c r="AB68" s="22">
        <f t="shared" si="45"/>
        <v>1</v>
      </c>
      <c r="AC68" s="22">
        <f t="shared" si="46"/>
        <v>45.454545454545453</v>
      </c>
      <c r="AD68" s="7"/>
      <c r="AE68" s="29" t="s">
        <v>16</v>
      </c>
      <c r="AF68" s="30">
        <v>34</v>
      </c>
      <c r="AG68" s="25">
        <v>395</v>
      </c>
      <c r="AH68" s="25">
        <v>2</v>
      </c>
      <c r="AI68" s="25">
        <v>395</v>
      </c>
      <c r="AJ68" s="22">
        <f t="shared" si="47"/>
        <v>1.0821917808219179</v>
      </c>
      <c r="AK68" s="22">
        <f t="shared" si="48"/>
        <v>31.829170024174054</v>
      </c>
      <c r="AL68" s="7"/>
      <c r="AM68" s="45" t="s">
        <v>16</v>
      </c>
      <c r="AN68" s="30">
        <f t="shared" si="49"/>
        <v>56</v>
      </c>
      <c r="AO68" s="25">
        <f t="shared" si="50"/>
        <v>760</v>
      </c>
      <c r="AP68" s="22">
        <f t="shared" si="51"/>
        <v>2.0821917808219177</v>
      </c>
      <c r="AQ68" s="22">
        <f t="shared" si="52"/>
        <v>37.18199608610567</v>
      </c>
    </row>
    <row r="69" spans="1:44" ht="15" x14ac:dyDescent="0.2">
      <c r="A69" s="29" t="s">
        <v>17</v>
      </c>
      <c r="B69" s="30">
        <v>19</v>
      </c>
      <c r="C69" s="25">
        <v>17</v>
      </c>
      <c r="D69" s="25">
        <v>2</v>
      </c>
      <c r="E69" s="25">
        <v>17</v>
      </c>
      <c r="F69" s="22">
        <f t="shared" si="37"/>
        <v>4.6575342465753428E-2</v>
      </c>
      <c r="G69" s="22">
        <f t="shared" si="38"/>
        <v>2.4513338139870222</v>
      </c>
      <c r="H69" s="7"/>
      <c r="I69" s="29" t="s">
        <v>17</v>
      </c>
      <c r="J69" s="30">
        <v>27</v>
      </c>
      <c r="K69" s="25">
        <v>10</v>
      </c>
      <c r="L69" s="25">
        <v>1</v>
      </c>
      <c r="M69" s="25">
        <v>10</v>
      </c>
      <c r="N69" s="22">
        <f t="shared" si="39"/>
        <v>2.7397260273972601E-2</v>
      </c>
      <c r="O69" s="22">
        <f t="shared" si="40"/>
        <v>1.0147133434804667</v>
      </c>
      <c r="P69" s="42"/>
      <c r="Q69" s="45" t="s">
        <v>17</v>
      </c>
      <c r="R69" s="30">
        <f t="shared" si="41"/>
        <v>46</v>
      </c>
      <c r="S69" s="25">
        <f t="shared" si="42"/>
        <v>27</v>
      </c>
      <c r="T69" s="22">
        <f t="shared" si="43"/>
        <v>7.3972602739726029E-2</v>
      </c>
      <c r="U69" s="22">
        <f t="shared" si="44"/>
        <v>1.6081000595592614</v>
      </c>
      <c r="V69" s="7"/>
      <c r="W69" s="29" t="s">
        <v>17</v>
      </c>
      <c r="X69" s="30">
        <v>18</v>
      </c>
      <c r="Y69" s="25">
        <v>0</v>
      </c>
      <c r="Z69" s="25">
        <v>0</v>
      </c>
      <c r="AA69" s="25">
        <v>0</v>
      </c>
      <c r="AB69" s="22">
        <f t="shared" si="45"/>
        <v>0</v>
      </c>
      <c r="AC69" s="22">
        <f t="shared" si="46"/>
        <v>0</v>
      </c>
      <c r="AD69" s="7"/>
      <c r="AE69" s="29" t="s">
        <v>17</v>
      </c>
      <c r="AF69" s="30">
        <v>21</v>
      </c>
      <c r="AG69" s="25">
        <v>0</v>
      </c>
      <c r="AH69" s="25">
        <v>0</v>
      </c>
      <c r="AI69" s="25">
        <v>0</v>
      </c>
      <c r="AJ69" s="22">
        <f t="shared" si="47"/>
        <v>0</v>
      </c>
      <c r="AK69" s="22">
        <f t="shared" si="48"/>
        <v>0</v>
      </c>
      <c r="AL69" s="7"/>
      <c r="AM69" s="45" t="s">
        <v>17</v>
      </c>
      <c r="AN69" s="30">
        <f t="shared" si="49"/>
        <v>39</v>
      </c>
      <c r="AO69" s="25">
        <f t="shared" si="50"/>
        <v>0</v>
      </c>
      <c r="AP69" s="22">
        <f t="shared" si="51"/>
        <v>0</v>
      </c>
      <c r="AQ69" s="22">
        <f t="shared" si="52"/>
        <v>0</v>
      </c>
    </row>
    <row r="70" spans="1:44" ht="15" x14ac:dyDescent="0.2">
      <c r="A70" s="8" t="s">
        <v>18</v>
      </c>
      <c r="B70" s="26">
        <f>SUM(B52:B69)</f>
        <v>308</v>
      </c>
      <c r="C70" s="27">
        <f t="shared" ref="C70:E70" si="53">SUM(C52:C69)</f>
        <v>485</v>
      </c>
      <c r="D70" s="27">
        <f t="shared" si="53"/>
        <v>7</v>
      </c>
      <c r="E70" s="27">
        <f t="shared" si="53"/>
        <v>485</v>
      </c>
      <c r="F70" s="23">
        <f t="shared" si="37"/>
        <v>1.3287671232876712</v>
      </c>
      <c r="G70" s="24">
        <f t="shared" si="38"/>
        <v>4.3141789717132175</v>
      </c>
      <c r="H70" s="31"/>
      <c r="I70" s="8" t="s">
        <v>18</v>
      </c>
      <c r="J70" s="26">
        <f>SUM(J52:J69)</f>
        <v>305</v>
      </c>
      <c r="K70" s="27">
        <f>SUM(K52:K69)</f>
        <v>395</v>
      </c>
      <c r="L70" s="27">
        <f t="shared" ref="L70:M70" si="54">SUM(L52:L69)</f>
        <v>16</v>
      </c>
      <c r="M70" s="27">
        <f t="shared" si="54"/>
        <v>395</v>
      </c>
      <c r="N70" s="23">
        <f t="shared" si="39"/>
        <v>1.0821917808219179</v>
      </c>
      <c r="O70" s="24">
        <f t="shared" si="40"/>
        <v>3.5481697731866162</v>
      </c>
      <c r="P70" s="43"/>
      <c r="Q70" s="47" t="s">
        <v>18</v>
      </c>
      <c r="R70" s="26">
        <f t="shared" si="41"/>
        <v>613</v>
      </c>
      <c r="S70" s="27">
        <f t="shared" si="42"/>
        <v>880</v>
      </c>
      <c r="T70" s="23">
        <f t="shared" si="43"/>
        <v>2.4109589041095889</v>
      </c>
      <c r="U70" s="24">
        <f t="shared" si="44"/>
        <v>3.9330487832130325</v>
      </c>
      <c r="V70" s="31"/>
      <c r="W70" s="32" t="s">
        <v>18</v>
      </c>
      <c r="X70" s="26">
        <f>SUM(X52:X69)</f>
        <v>287</v>
      </c>
      <c r="Y70" s="27">
        <f>SUM(Y52:Y69)</f>
        <v>780</v>
      </c>
      <c r="Z70" s="27">
        <f>SUM(Z52:Z69)</f>
        <v>7</v>
      </c>
      <c r="AA70" s="27">
        <f>SUM(AA52:AA69)</f>
        <v>780</v>
      </c>
      <c r="AB70" s="23">
        <f t="shared" si="45"/>
        <v>2.1369863013698631</v>
      </c>
      <c r="AC70" s="24">
        <f t="shared" si="46"/>
        <v>7.4459453009402896</v>
      </c>
      <c r="AD70" s="31"/>
      <c r="AE70" s="32" t="s">
        <v>18</v>
      </c>
      <c r="AF70" s="26">
        <f>SUM(AF52:AF69)</f>
        <v>274</v>
      </c>
      <c r="AG70" s="27">
        <f>SUM(AG52:AG69)</f>
        <v>2890</v>
      </c>
      <c r="AH70" s="27">
        <f>SUM(AH52:AH69)</f>
        <v>11</v>
      </c>
      <c r="AI70" s="27">
        <f>SUM(AI52:AI69)</f>
        <v>2890</v>
      </c>
      <c r="AJ70" s="23">
        <f t="shared" si="47"/>
        <v>7.9178082191780819</v>
      </c>
      <c r="AK70" s="24">
        <f t="shared" si="48"/>
        <v>28.897110288971099</v>
      </c>
      <c r="AL70" s="31"/>
      <c r="AM70" s="47" t="s">
        <v>18</v>
      </c>
      <c r="AN70" s="26">
        <f t="shared" si="49"/>
        <v>561</v>
      </c>
      <c r="AO70" s="27">
        <f t="shared" si="50"/>
        <v>3670</v>
      </c>
      <c r="AP70" s="23">
        <f t="shared" si="51"/>
        <v>10.054794520547945</v>
      </c>
      <c r="AQ70" s="24">
        <f t="shared" si="52"/>
        <v>17.9229848851122</v>
      </c>
    </row>
    <row r="73" spans="1:44" s="83" customFormat="1" ht="15" x14ac:dyDescent="0.25">
      <c r="A73" s="76" t="s">
        <v>41</v>
      </c>
      <c r="B73" s="77" t="s">
        <v>40</v>
      </c>
      <c r="C73" s="78" t="s">
        <v>20</v>
      </c>
      <c r="D73" s="73"/>
      <c r="E73" s="73"/>
      <c r="F73" s="72" t="s">
        <v>50</v>
      </c>
      <c r="G73" s="73"/>
      <c r="H73" s="73"/>
      <c r="I73" s="76" t="s">
        <v>41</v>
      </c>
      <c r="J73" s="77" t="s">
        <v>39</v>
      </c>
      <c r="K73" s="78" t="s">
        <v>19</v>
      </c>
      <c r="L73" s="73"/>
      <c r="M73" s="73"/>
      <c r="N73" s="72" t="s">
        <v>50</v>
      </c>
      <c r="O73" s="73"/>
      <c r="P73" s="73"/>
      <c r="Q73" s="76" t="s">
        <v>41</v>
      </c>
      <c r="R73" s="77" t="s">
        <v>40</v>
      </c>
      <c r="S73" s="78" t="s">
        <v>21</v>
      </c>
      <c r="T73" s="70" t="s">
        <v>50</v>
      </c>
      <c r="U73" s="79"/>
      <c r="V73" s="73"/>
      <c r="W73" s="80" t="s">
        <v>41</v>
      </c>
      <c r="X73" s="81" t="s">
        <v>39</v>
      </c>
      <c r="Y73" s="82" t="s">
        <v>20</v>
      </c>
      <c r="Z73" s="73"/>
      <c r="AA73" s="73"/>
      <c r="AB73" s="70" t="s">
        <v>50</v>
      </c>
      <c r="AD73" s="73"/>
      <c r="AE73" s="80" t="s">
        <v>41</v>
      </c>
      <c r="AF73" s="81" t="s">
        <v>39</v>
      </c>
      <c r="AG73" s="82" t="s">
        <v>19</v>
      </c>
      <c r="AH73" s="73"/>
      <c r="AI73" s="73"/>
      <c r="AJ73" s="70" t="s">
        <v>50</v>
      </c>
      <c r="AL73" s="73"/>
      <c r="AM73" s="80" t="s">
        <v>41</v>
      </c>
      <c r="AN73" s="81" t="s">
        <v>39</v>
      </c>
      <c r="AO73" s="82" t="s">
        <v>21</v>
      </c>
      <c r="AP73" s="70" t="s">
        <v>50</v>
      </c>
      <c r="AR73" s="79"/>
    </row>
    <row r="74" spans="1:44" ht="63.75" x14ac:dyDescent="0.2">
      <c r="A74" s="28" t="s">
        <v>25</v>
      </c>
      <c r="B74" s="9" t="s">
        <v>33</v>
      </c>
      <c r="C74" s="5" t="s">
        <v>26</v>
      </c>
      <c r="D74" s="5" t="s">
        <v>27</v>
      </c>
      <c r="E74" s="5" t="s">
        <v>28</v>
      </c>
      <c r="F74" s="9" t="s">
        <v>48</v>
      </c>
      <c r="G74" s="9" t="s">
        <v>49</v>
      </c>
      <c r="H74" s="6"/>
      <c r="I74" s="28" t="s">
        <v>25</v>
      </c>
      <c r="J74" s="9" t="s">
        <v>34</v>
      </c>
      <c r="K74" s="5" t="s">
        <v>30</v>
      </c>
      <c r="L74" s="5" t="s">
        <v>31</v>
      </c>
      <c r="M74" s="5" t="s">
        <v>29</v>
      </c>
      <c r="N74" s="9" t="s">
        <v>48</v>
      </c>
      <c r="O74" s="9" t="s">
        <v>49</v>
      </c>
      <c r="P74" s="41"/>
      <c r="Q74" s="46" t="s">
        <v>25</v>
      </c>
      <c r="R74" s="9" t="s">
        <v>35</v>
      </c>
      <c r="S74" s="5" t="s">
        <v>32</v>
      </c>
      <c r="T74" s="9" t="s">
        <v>48</v>
      </c>
      <c r="U74" s="9" t="s">
        <v>49</v>
      </c>
      <c r="V74" s="7"/>
      <c r="W74" s="28" t="s">
        <v>25</v>
      </c>
      <c r="X74" s="9" t="s">
        <v>36</v>
      </c>
      <c r="Y74" s="5" t="s">
        <v>26</v>
      </c>
      <c r="Z74" s="5" t="s">
        <v>27</v>
      </c>
      <c r="AA74" s="5" t="s">
        <v>28</v>
      </c>
      <c r="AB74" s="9" t="s">
        <v>48</v>
      </c>
      <c r="AC74" s="9" t="s">
        <v>49</v>
      </c>
      <c r="AD74" s="6"/>
      <c r="AE74" s="28" t="s">
        <v>25</v>
      </c>
      <c r="AF74" s="9" t="s">
        <v>37</v>
      </c>
      <c r="AG74" s="5" t="s">
        <v>30</v>
      </c>
      <c r="AH74" s="5" t="s">
        <v>31</v>
      </c>
      <c r="AI74" s="5" t="s">
        <v>29</v>
      </c>
      <c r="AJ74" s="9" t="s">
        <v>48</v>
      </c>
      <c r="AK74" s="9" t="s">
        <v>49</v>
      </c>
      <c r="AL74" s="7"/>
      <c r="AM74" s="46" t="s">
        <v>25</v>
      </c>
      <c r="AN74" s="9" t="s">
        <v>38</v>
      </c>
      <c r="AO74" s="5" t="s">
        <v>32</v>
      </c>
      <c r="AP74" s="9" t="s">
        <v>48</v>
      </c>
      <c r="AQ74" s="9" t="s">
        <v>49</v>
      </c>
    </row>
    <row r="75" spans="1:44" ht="15" x14ac:dyDescent="0.2">
      <c r="A75" s="29" t="s">
        <v>0</v>
      </c>
      <c r="B75" s="30">
        <v>5</v>
      </c>
      <c r="C75" s="25">
        <v>0</v>
      </c>
      <c r="D75" s="25">
        <v>0</v>
      </c>
      <c r="E75" s="25">
        <v>0</v>
      </c>
      <c r="F75" s="22">
        <f t="shared" ref="F75:F93" si="55">E75/306</f>
        <v>0</v>
      </c>
      <c r="G75" s="22">
        <f t="shared" ref="G75:G93" si="56">(F75/B75)*1000</f>
        <v>0</v>
      </c>
      <c r="H75" s="7"/>
      <c r="I75" s="29" t="s">
        <v>0</v>
      </c>
      <c r="J75" s="30">
        <v>4</v>
      </c>
      <c r="K75" s="25">
        <v>0</v>
      </c>
      <c r="L75" s="25">
        <v>0</v>
      </c>
      <c r="M75" s="25">
        <v>0</v>
      </c>
      <c r="N75" s="22">
        <f t="shared" ref="N75:N93" si="57">M75/306</f>
        <v>0</v>
      </c>
      <c r="O75" s="22">
        <f t="shared" ref="O75:O93" si="58">(N75/J75)*1000</f>
        <v>0</v>
      </c>
      <c r="P75" s="42"/>
      <c r="Q75" s="45" t="s">
        <v>0</v>
      </c>
      <c r="R75" s="30">
        <f t="shared" ref="R75:R93" si="59">B75+J75</f>
        <v>9</v>
      </c>
      <c r="S75" s="25">
        <f t="shared" ref="S75:S93" si="60">E75+M75</f>
        <v>0</v>
      </c>
      <c r="T75" s="22">
        <f t="shared" ref="T75:T93" si="61">S75/306</f>
        <v>0</v>
      </c>
      <c r="U75" s="22">
        <f t="shared" ref="U75:U93" si="62">(T75/R75)*1000</f>
        <v>0</v>
      </c>
      <c r="V75" s="7"/>
      <c r="W75" s="29" t="s">
        <v>0</v>
      </c>
      <c r="X75" s="30">
        <v>1</v>
      </c>
      <c r="Y75" s="25">
        <v>0</v>
      </c>
      <c r="Z75" s="25">
        <v>0</v>
      </c>
      <c r="AA75" s="25">
        <v>0</v>
      </c>
      <c r="AB75" s="22">
        <f t="shared" ref="AB75:AB93" si="63">AA75/306</f>
        <v>0</v>
      </c>
      <c r="AC75" s="22">
        <f t="shared" ref="AC75:AC93" si="64">(AB75/X75)*1000</f>
        <v>0</v>
      </c>
      <c r="AD75" s="7"/>
      <c r="AE75" s="29" t="s">
        <v>0</v>
      </c>
      <c r="AF75" s="30">
        <v>5</v>
      </c>
      <c r="AG75" s="25">
        <v>0</v>
      </c>
      <c r="AH75" s="25">
        <v>0</v>
      </c>
      <c r="AI75" s="25">
        <v>0</v>
      </c>
      <c r="AJ75" s="22">
        <f t="shared" ref="AJ75:AJ93" si="65">AI75/306</f>
        <v>0</v>
      </c>
      <c r="AK75" s="22">
        <f t="shared" ref="AK75:AK93" si="66">(AJ75/AF75)*1000</f>
        <v>0</v>
      </c>
      <c r="AL75" s="7"/>
      <c r="AM75" s="45" t="s">
        <v>0</v>
      </c>
      <c r="AN75" s="30">
        <f t="shared" ref="AN75:AN93" si="67">X75+AF75</f>
        <v>6</v>
      </c>
      <c r="AO75" s="25">
        <f t="shared" ref="AO75:AO93" si="68">AA75+AI75</f>
        <v>0</v>
      </c>
      <c r="AP75" s="22">
        <f>AO75/306</f>
        <v>0</v>
      </c>
      <c r="AQ75" s="22">
        <f t="shared" ref="AQ75:AQ93" si="69">(AP75/AN75)*1000</f>
        <v>0</v>
      </c>
    </row>
    <row r="76" spans="1:44" ht="15" x14ac:dyDescent="0.2">
      <c r="A76" s="29" t="s">
        <v>1</v>
      </c>
      <c r="B76" s="30">
        <v>11</v>
      </c>
      <c r="C76" s="25">
        <v>0</v>
      </c>
      <c r="D76" s="25">
        <v>0</v>
      </c>
      <c r="E76" s="25">
        <v>0</v>
      </c>
      <c r="F76" s="22">
        <f t="shared" si="55"/>
        <v>0</v>
      </c>
      <c r="G76" s="22">
        <f t="shared" si="56"/>
        <v>0</v>
      </c>
      <c r="H76" s="7"/>
      <c r="I76" s="29" t="s">
        <v>1</v>
      </c>
      <c r="J76" s="30">
        <v>8</v>
      </c>
      <c r="K76" s="25">
        <v>0</v>
      </c>
      <c r="L76" s="25">
        <v>0</v>
      </c>
      <c r="M76" s="25">
        <v>0</v>
      </c>
      <c r="N76" s="22">
        <f t="shared" si="57"/>
        <v>0</v>
      </c>
      <c r="O76" s="22">
        <f t="shared" si="58"/>
        <v>0</v>
      </c>
      <c r="P76" s="42"/>
      <c r="Q76" s="45" t="s">
        <v>1</v>
      </c>
      <c r="R76" s="30">
        <f t="shared" si="59"/>
        <v>19</v>
      </c>
      <c r="S76" s="25">
        <f t="shared" si="60"/>
        <v>0</v>
      </c>
      <c r="T76" s="22">
        <f t="shared" si="61"/>
        <v>0</v>
      </c>
      <c r="U76" s="22">
        <f t="shared" si="62"/>
        <v>0</v>
      </c>
      <c r="V76" s="7"/>
      <c r="W76" s="29" t="s">
        <v>1</v>
      </c>
      <c r="X76" s="30">
        <v>8</v>
      </c>
      <c r="Y76" s="25">
        <v>0</v>
      </c>
      <c r="Z76" s="25">
        <v>0</v>
      </c>
      <c r="AA76" s="25">
        <v>0</v>
      </c>
      <c r="AB76" s="22">
        <f t="shared" si="63"/>
        <v>0</v>
      </c>
      <c r="AC76" s="22">
        <f t="shared" si="64"/>
        <v>0</v>
      </c>
      <c r="AD76" s="7"/>
      <c r="AE76" s="29" t="s">
        <v>1</v>
      </c>
      <c r="AF76" s="30">
        <v>7</v>
      </c>
      <c r="AG76" s="25">
        <v>0</v>
      </c>
      <c r="AH76" s="25">
        <v>0</v>
      </c>
      <c r="AI76" s="25">
        <v>0</v>
      </c>
      <c r="AJ76" s="22">
        <f t="shared" si="65"/>
        <v>0</v>
      </c>
      <c r="AK76" s="22">
        <f t="shared" si="66"/>
        <v>0</v>
      </c>
      <c r="AL76" s="7"/>
      <c r="AM76" s="45" t="s">
        <v>1</v>
      </c>
      <c r="AN76" s="30">
        <f t="shared" si="67"/>
        <v>15</v>
      </c>
      <c r="AO76" s="25">
        <f t="shared" si="68"/>
        <v>0</v>
      </c>
      <c r="AP76" s="22">
        <f t="shared" ref="AP76:AP93" si="70">AO76/306</f>
        <v>0</v>
      </c>
      <c r="AQ76" s="22">
        <f t="shared" si="69"/>
        <v>0</v>
      </c>
    </row>
    <row r="77" spans="1:44" ht="15" x14ac:dyDescent="0.2">
      <c r="A77" s="29" t="s">
        <v>2</v>
      </c>
      <c r="B77" s="30">
        <v>8</v>
      </c>
      <c r="C77" s="25">
        <v>0</v>
      </c>
      <c r="D77" s="25">
        <v>0</v>
      </c>
      <c r="E77" s="25">
        <v>0</v>
      </c>
      <c r="F77" s="22">
        <f t="shared" si="55"/>
        <v>0</v>
      </c>
      <c r="G77" s="22">
        <f t="shared" si="56"/>
        <v>0</v>
      </c>
      <c r="H77" s="7"/>
      <c r="I77" s="29" t="s">
        <v>2</v>
      </c>
      <c r="J77" s="30">
        <v>8</v>
      </c>
      <c r="K77" s="25">
        <v>0</v>
      </c>
      <c r="L77" s="25">
        <v>0</v>
      </c>
      <c r="M77" s="25">
        <v>0</v>
      </c>
      <c r="N77" s="22">
        <f t="shared" si="57"/>
        <v>0</v>
      </c>
      <c r="O77" s="22">
        <f t="shared" si="58"/>
        <v>0</v>
      </c>
      <c r="P77" s="42"/>
      <c r="Q77" s="45" t="s">
        <v>2</v>
      </c>
      <c r="R77" s="30">
        <f t="shared" si="59"/>
        <v>16</v>
      </c>
      <c r="S77" s="25">
        <f t="shared" si="60"/>
        <v>0</v>
      </c>
      <c r="T77" s="22">
        <f t="shared" si="61"/>
        <v>0</v>
      </c>
      <c r="U77" s="22">
        <f t="shared" si="62"/>
        <v>0</v>
      </c>
      <c r="V77" s="7"/>
      <c r="W77" s="29" t="s">
        <v>2</v>
      </c>
      <c r="X77" s="30">
        <v>11</v>
      </c>
      <c r="Y77" s="25">
        <v>0</v>
      </c>
      <c r="Z77" s="25">
        <v>0</v>
      </c>
      <c r="AA77" s="25">
        <v>0</v>
      </c>
      <c r="AB77" s="22">
        <f t="shared" si="63"/>
        <v>0</v>
      </c>
      <c r="AC77" s="22">
        <f t="shared" si="64"/>
        <v>0</v>
      </c>
      <c r="AD77" s="7"/>
      <c r="AE77" s="29" t="s">
        <v>2</v>
      </c>
      <c r="AF77" s="30">
        <v>8</v>
      </c>
      <c r="AG77" s="25">
        <v>0</v>
      </c>
      <c r="AH77" s="25">
        <v>0</v>
      </c>
      <c r="AI77" s="25">
        <v>0</v>
      </c>
      <c r="AJ77" s="22">
        <f t="shared" si="65"/>
        <v>0</v>
      </c>
      <c r="AK77" s="22">
        <f t="shared" si="66"/>
        <v>0</v>
      </c>
      <c r="AL77" s="7"/>
      <c r="AM77" s="45" t="s">
        <v>2</v>
      </c>
      <c r="AN77" s="30">
        <f t="shared" si="67"/>
        <v>19</v>
      </c>
      <c r="AO77" s="25">
        <f t="shared" si="68"/>
        <v>0</v>
      </c>
      <c r="AP77" s="22">
        <f t="shared" si="70"/>
        <v>0</v>
      </c>
      <c r="AQ77" s="22">
        <f t="shared" si="69"/>
        <v>0</v>
      </c>
    </row>
    <row r="78" spans="1:44" ht="15" x14ac:dyDescent="0.2">
      <c r="A78" s="29" t="s">
        <v>3</v>
      </c>
      <c r="B78" s="30">
        <v>13</v>
      </c>
      <c r="C78" s="25">
        <v>306</v>
      </c>
      <c r="D78" s="25">
        <v>1</v>
      </c>
      <c r="E78" s="25">
        <v>306</v>
      </c>
      <c r="F78" s="22">
        <f t="shared" si="55"/>
        <v>1</v>
      </c>
      <c r="G78" s="22">
        <f t="shared" si="56"/>
        <v>76.923076923076934</v>
      </c>
      <c r="H78" s="7"/>
      <c r="I78" s="29" t="s">
        <v>3</v>
      </c>
      <c r="J78" s="30">
        <v>7</v>
      </c>
      <c r="K78" s="25">
        <v>0</v>
      </c>
      <c r="L78" s="25">
        <v>0</v>
      </c>
      <c r="M78" s="25">
        <v>0</v>
      </c>
      <c r="N78" s="22">
        <f t="shared" si="57"/>
        <v>0</v>
      </c>
      <c r="O78" s="22">
        <f t="shared" si="58"/>
        <v>0</v>
      </c>
      <c r="P78" s="42"/>
      <c r="Q78" s="45" t="s">
        <v>3</v>
      </c>
      <c r="R78" s="30">
        <f t="shared" si="59"/>
        <v>20</v>
      </c>
      <c r="S78" s="25">
        <f t="shared" si="60"/>
        <v>306</v>
      </c>
      <c r="T78" s="22">
        <f t="shared" si="61"/>
        <v>1</v>
      </c>
      <c r="U78" s="22">
        <f t="shared" si="62"/>
        <v>50</v>
      </c>
      <c r="V78" s="7"/>
      <c r="W78" s="29" t="s">
        <v>3</v>
      </c>
      <c r="X78" s="30">
        <v>8</v>
      </c>
      <c r="Y78" s="25">
        <v>0</v>
      </c>
      <c r="Z78" s="25">
        <v>0</v>
      </c>
      <c r="AA78" s="25">
        <v>0</v>
      </c>
      <c r="AB78" s="22">
        <f t="shared" si="63"/>
        <v>0</v>
      </c>
      <c r="AC78" s="22">
        <f t="shared" si="64"/>
        <v>0</v>
      </c>
      <c r="AD78" s="7"/>
      <c r="AE78" s="29" t="s">
        <v>3</v>
      </c>
      <c r="AF78" s="30">
        <v>9</v>
      </c>
      <c r="AG78" s="25">
        <v>0</v>
      </c>
      <c r="AH78" s="25">
        <v>0</v>
      </c>
      <c r="AI78" s="25">
        <v>0</v>
      </c>
      <c r="AJ78" s="22">
        <f t="shared" si="65"/>
        <v>0</v>
      </c>
      <c r="AK78" s="22">
        <f t="shared" si="66"/>
        <v>0</v>
      </c>
      <c r="AL78" s="7"/>
      <c r="AM78" s="45" t="s">
        <v>3</v>
      </c>
      <c r="AN78" s="30">
        <f t="shared" si="67"/>
        <v>17</v>
      </c>
      <c r="AO78" s="25">
        <f t="shared" si="68"/>
        <v>0</v>
      </c>
      <c r="AP78" s="22">
        <f t="shared" si="70"/>
        <v>0</v>
      </c>
      <c r="AQ78" s="22">
        <f t="shared" si="69"/>
        <v>0</v>
      </c>
    </row>
    <row r="79" spans="1:44" ht="15" x14ac:dyDescent="0.2">
      <c r="A79" s="29" t="s">
        <v>4</v>
      </c>
      <c r="B79" s="30">
        <v>13</v>
      </c>
      <c r="C79" s="25">
        <v>0</v>
      </c>
      <c r="D79" s="25">
        <v>0</v>
      </c>
      <c r="E79" s="25">
        <v>0</v>
      </c>
      <c r="F79" s="22">
        <f t="shared" si="55"/>
        <v>0</v>
      </c>
      <c r="G79" s="22">
        <f t="shared" si="56"/>
        <v>0</v>
      </c>
      <c r="H79" s="7"/>
      <c r="I79" s="29" t="s">
        <v>4</v>
      </c>
      <c r="J79" s="30">
        <v>14</v>
      </c>
      <c r="K79" s="25">
        <v>0</v>
      </c>
      <c r="L79" s="25">
        <v>0</v>
      </c>
      <c r="M79" s="25">
        <v>0</v>
      </c>
      <c r="N79" s="22">
        <f t="shared" si="57"/>
        <v>0</v>
      </c>
      <c r="O79" s="22">
        <f t="shared" si="58"/>
        <v>0</v>
      </c>
      <c r="P79" s="42"/>
      <c r="Q79" s="45" t="s">
        <v>4</v>
      </c>
      <c r="R79" s="30">
        <f t="shared" si="59"/>
        <v>27</v>
      </c>
      <c r="S79" s="25">
        <f t="shared" si="60"/>
        <v>0</v>
      </c>
      <c r="T79" s="22">
        <f t="shared" si="61"/>
        <v>0</v>
      </c>
      <c r="U79" s="22">
        <f t="shared" si="62"/>
        <v>0</v>
      </c>
      <c r="V79" s="7"/>
      <c r="W79" s="29" t="s">
        <v>4</v>
      </c>
      <c r="X79" s="30">
        <v>6</v>
      </c>
      <c r="Y79" s="25">
        <v>0</v>
      </c>
      <c r="Z79" s="25">
        <v>0</v>
      </c>
      <c r="AA79" s="25">
        <v>0</v>
      </c>
      <c r="AB79" s="22">
        <f t="shared" si="63"/>
        <v>0</v>
      </c>
      <c r="AC79" s="22">
        <f t="shared" si="64"/>
        <v>0</v>
      </c>
      <c r="AD79" s="7"/>
      <c r="AE79" s="29" t="s">
        <v>4</v>
      </c>
      <c r="AF79" s="30">
        <v>10</v>
      </c>
      <c r="AG79" s="25">
        <v>0</v>
      </c>
      <c r="AH79" s="25">
        <v>0</v>
      </c>
      <c r="AI79" s="25">
        <v>0</v>
      </c>
      <c r="AJ79" s="22">
        <f t="shared" si="65"/>
        <v>0</v>
      </c>
      <c r="AK79" s="22">
        <f t="shared" si="66"/>
        <v>0</v>
      </c>
      <c r="AL79" s="7"/>
      <c r="AM79" s="45" t="s">
        <v>4</v>
      </c>
      <c r="AN79" s="30">
        <f t="shared" si="67"/>
        <v>16</v>
      </c>
      <c r="AO79" s="25">
        <f t="shared" si="68"/>
        <v>0</v>
      </c>
      <c r="AP79" s="22">
        <f t="shared" si="70"/>
        <v>0</v>
      </c>
      <c r="AQ79" s="22">
        <f t="shared" si="69"/>
        <v>0</v>
      </c>
    </row>
    <row r="80" spans="1:44" ht="15" x14ac:dyDescent="0.2">
      <c r="A80" s="29" t="s">
        <v>5</v>
      </c>
      <c r="B80" s="30">
        <v>18</v>
      </c>
      <c r="C80" s="25">
        <v>0</v>
      </c>
      <c r="D80" s="25">
        <v>0</v>
      </c>
      <c r="E80" s="25">
        <v>0</v>
      </c>
      <c r="F80" s="22">
        <f t="shared" si="55"/>
        <v>0</v>
      </c>
      <c r="G80" s="22">
        <f t="shared" si="56"/>
        <v>0</v>
      </c>
      <c r="H80" s="7"/>
      <c r="I80" s="29" t="s">
        <v>5</v>
      </c>
      <c r="J80" s="30">
        <v>16</v>
      </c>
      <c r="K80" s="25">
        <v>0</v>
      </c>
      <c r="L80" s="25">
        <v>0</v>
      </c>
      <c r="M80" s="25">
        <v>0</v>
      </c>
      <c r="N80" s="22">
        <f t="shared" si="57"/>
        <v>0</v>
      </c>
      <c r="O80" s="22">
        <f t="shared" si="58"/>
        <v>0</v>
      </c>
      <c r="P80" s="42"/>
      <c r="Q80" s="45" t="s">
        <v>5</v>
      </c>
      <c r="R80" s="30">
        <f t="shared" si="59"/>
        <v>34</v>
      </c>
      <c r="S80" s="25">
        <f t="shared" si="60"/>
        <v>0</v>
      </c>
      <c r="T80" s="22">
        <f t="shared" si="61"/>
        <v>0</v>
      </c>
      <c r="U80" s="22">
        <f t="shared" si="62"/>
        <v>0</v>
      </c>
      <c r="V80" s="7"/>
      <c r="W80" s="29" t="s">
        <v>5</v>
      </c>
      <c r="X80" s="30">
        <v>13</v>
      </c>
      <c r="Y80" s="25">
        <v>0</v>
      </c>
      <c r="Z80" s="25">
        <v>0</v>
      </c>
      <c r="AA80" s="25">
        <v>0</v>
      </c>
      <c r="AB80" s="22">
        <f t="shared" si="63"/>
        <v>0</v>
      </c>
      <c r="AC80" s="22">
        <f t="shared" si="64"/>
        <v>0</v>
      </c>
      <c r="AD80" s="7"/>
      <c r="AE80" s="29" t="s">
        <v>5</v>
      </c>
      <c r="AF80" s="30">
        <v>10</v>
      </c>
      <c r="AG80" s="25">
        <v>0</v>
      </c>
      <c r="AH80" s="25">
        <v>0</v>
      </c>
      <c r="AI80" s="25">
        <v>0</v>
      </c>
      <c r="AJ80" s="22">
        <f t="shared" si="65"/>
        <v>0</v>
      </c>
      <c r="AK80" s="22">
        <f t="shared" si="66"/>
        <v>0</v>
      </c>
      <c r="AL80" s="7"/>
      <c r="AM80" s="45" t="s">
        <v>5</v>
      </c>
      <c r="AN80" s="30">
        <f t="shared" si="67"/>
        <v>23</v>
      </c>
      <c r="AO80" s="25">
        <f t="shared" si="68"/>
        <v>0</v>
      </c>
      <c r="AP80" s="22">
        <f t="shared" si="70"/>
        <v>0</v>
      </c>
      <c r="AQ80" s="22">
        <f t="shared" si="69"/>
        <v>0</v>
      </c>
    </row>
    <row r="81" spans="1:43" ht="15" x14ac:dyDescent="0.2">
      <c r="A81" s="29" t="s">
        <v>6</v>
      </c>
      <c r="B81" s="30">
        <v>16</v>
      </c>
      <c r="C81" s="25">
        <v>0</v>
      </c>
      <c r="D81" s="25">
        <v>0</v>
      </c>
      <c r="E81" s="25">
        <v>0</v>
      </c>
      <c r="F81" s="22">
        <f t="shared" si="55"/>
        <v>0</v>
      </c>
      <c r="G81" s="22">
        <f t="shared" si="56"/>
        <v>0</v>
      </c>
      <c r="H81" s="7"/>
      <c r="I81" s="29" t="s">
        <v>6</v>
      </c>
      <c r="J81" s="30">
        <v>15</v>
      </c>
      <c r="K81" s="25">
        <v>0</v>
      </c>
      <c r="L81" s="25">
        <v>0</v>
      </c>
      <c r="M81" s="25">
        <v>0</v>
      </c>
      <c r="N81" s="22">
        <f t="shared" si="57"/>
        <v>0</v>
      </c>
      <c r="O81" s="22">
        <f t="shared" si="58"/>
        <v>0</v>
      </c>
      <c r="P81" s="42"/>
      <c r="Q81" s="45" t="s">
        <v>6</v>
      </c>
      <c r="R81" s="30">
        <f t="shared" si="59"/>
        <v>31</v>
      </c>
      <c r="S81" s="25">
        <f t="shared" si="60"/>
        <v>0</v>
      </c>
      <c r="T81" s="22">
        <f t="shared" si="61"/>
        <v>0</v>
      </c>
      <c r="U81" s="22">
        <f t="shared" si="62"/>
        <v>0</v>
      </c>
      <c r="V81" s="7"/>
      <c r="W81" s="29" t="s">
        <v>6</v>
      </c>
      <c r="X81" s="30">
        <v>8</v>
      </c>
      <c r="Y81" s="25">
        <v>0</v>
      </c>
      <c r="Z81" s="25">
        <v>0</v>
      </c>
      <c r="AA81" s="25">
        <v>0</v>
      </c>
      <c r="AB81" s="22">
        <f t="shared" si="63"/>
        <v>0</v>
      </c>
      <c r="AC81" s="22">
        <f t="shared" si="64"/>
        <v>0</v>
      </c>
      <c r="AD81" s="7"/>
      <c r="AE81" s="29" t="s">
        <v>6</v>
      </c>
      <c r="AF81" s="30">
        <v>7</v>
      </c>
      <c r="AG81" s="25">
        <v>58</v>
      </c>
      <c r="AH81" s="25">
        <v>1</v>
      </c>
      <c r="AI81" s="25">
        <v>58</v>
      </c>
      <c r="AJ81" s="22">
        <f t="shared" si="65"/>
        <v>0.18954248366013071</v>
      </c>
      <c r="AK81" s="22">
        <f t="shared" si="66"/>
        <v>27.077497665732956</v>
      </c>
      <c r="AL81" s="7"/>
      <c r="AM81" s="45" t="s">
        <v>6</v>
      </c>
      <c r="AN81" s="30">
        <f t="shared" si="67"/>
        <v>15</v>
      </c>
      <c r="AO81" s="25">
        <f t="shared" si="68"/>
        <v>58</v>
      </c>
      <c r="AP81" s="22">
        <f t="shared" si="70"/>
        <v>0.18954248366013071</v>
      </c>
      <c r="AQ81" s="22">
        <f t="shared" si="69"/>
        <v>12.636165577342046</v>
      </c>
    </row>
    <row r="82" spans="1:43" ht="15" x14ac:dyDescent="0.2">
      <c r="A82" s="29" t="s">
        <v>7</v>
      </c>
      <c r="B82" s="30">
        <v>18</v>
      </c>
      <c r="C82" s="25">
        <v>0</v>
      </c>
      <c r="D82" s="25">
        <v>0</v>
      </c>
      <c r="E82" s="25">
        <v>0</v>
      </c>
      <c r="F82" s="22">
        <f t="shared" si="55"/>
        <v>0</v>
      </c>
      <c r="G82" s="22">
        <f t="shared" si="56"/>
        <v>0</v>
      </c>
      <c r="H82" s="7"/>
      <c r="I82" s="29" t="s">
        <v>7</v>
      </c>
      <c r="J82" s="30">
        <v>6</v>
      </c>
      <c r="K82" s="25">
        <v>0</v>
      </c>
      <c r="L82" s="25">
        <v>0</v>
      </c>
      <c r="M82" s="25">
        <v>0</v>
      </c>
      <c r="N82" s="22">
        <f t="shared" si="57"/>
        <v>0</v>
      </c>
      <c r="O82" s="22">
        <f t="shared" si="58"/>
        <v>0</v>
      </c>
      <c r="P82" s="42"/>
      <c r="Q82" s="45" t="s">
        <v>7</v>
      </c>
      <c r="R82" s="30">
        <f t="shared" si="59"/>
        <v>24</v>
      </c>
      <c r="S82" s="25">
        <f t="shared" si="60"/>
        <v>0</v>
      </c>
      <c r="T82" s="22">
        <f t="shared" si="61"/>
        <v>0</v>
      </c>
      <c r="U82" s="22">
        <f t="shared" si="62"/>
        <v>0</v>
      </c>
      <c r="V82" s="7"/>
      <c r="W82" s="29" t="s">
        <v>7</v>
      </c>
      <c r="X82" s="30">
        <v>24</v>
      </c>
      <c r="Y82" s="25">
        <v>0</v>
      </c>
      <c r="Z82" s="25">
        <v>0</v>
      </c>
      <c r="AA82" s="25">
        <v>0</v>
      </c>
      <c r="AB82" s="22">
        <f t="shared" si="63"/>
        <v>0</v>
      </c>
      <c r="AC82" s="22">
        <f t="shared" si="64"/>
        <v>0</v>
      </c>
      <c r="AD82" s="7"/>
      <c r="AE82" s="29" t="s">
        <v>7</v>
      </c>
      <c r="AF82" s="30">
        <v>12</v>
      </c>
      <c r="AG82" s="25">
        <v>955</v>
      </c>
      <c r="AH82" s="25">
        <v>3</v>
      </c>
      <c r="AI82" s="25">
        <v>955</v>
      </c>
      <c r="AJ82" s="22">
        <f t="shared" si="65"/>
        <v>3.1209150326797386</v>
      </c>
      <c r="AK82" s="22">
        <f t="shared" si="66"/>
        <v>260.07625272331154</v>
      </c>
      <c r="AL82" s="7"/>
      <c r="AM82" s="45" t="s">
        <v>7</v>
      </c>
      <c r="AN82" s="30">
        <f t="shared" si="67"/>
        <v>36</v>
      </c>
      <c r="AO82" s="25">
        <f t="shared" si="68"/>
        <v>955</v>
      </c>
      <c r="AP82" s="22">
        <f t="shared" si="70"/>
        <v>3.1209150326797386</v>
      </c>
      <c r="AQ82" s="22">
        <f t="shared" si="69"/>
        <v>86.692084241103842</v>
      </c>
    </row>
    <row r="83" spans="1:43" ht="15" x14ac:dyDescent="0.2">
      <c r="A83" s="29" t="s">
        <v>8</v>
      </c>
      <c r="B83" s="30">
        <v>17</v>
      </c>
      <c r="C83" s="25">
        <v>0</v>
      </c>
      <c r="D83" s="25">
        <v>0</v>
      </c>
      <c r="E83" s="25">
        <v>0</v>
      </c>
      <c r="F83" s="22">
        <f t="shared" si="55"/>
        <v>0</v>
      </c>
      <c r="G83" s="22">
        <f t="shared" si="56"/>
        <v>0</v>
      </c>
      <c r="H83" s="7"/>
      <c r="I83" s="29" t="s">
        <v>8</v>
      </c>
      <c r="J83" s="30">
        <v>20</v>
      </c>
      <c r="K83" s="25">
        <v>0</v>
      </c>
      <c r="L83" s="25">
        <v>0</v>
      </c>
      <c r="M83" s="25">
        <v>0</v>
      </c>
      <c r="N83" s="22">
        <f t="shared" si="57"/>
        <v>0</v>
      </c>
      <c r="O83" s="22">
        <f t="shared" si="58"/>
        <v>0</v>
      </c>
      <c r="P83" s="42"/>
      <c r="Q83" s="45" t="s">
        <v>8</v>
      </c>
      <c r="R83" s="30">
        <f t="shared" si="59"/>
        <v>37</v>
      </c>
      <c r="S83" s="25">
        <f t="shared" si="60"/>
        <v>0</v>
      </c>
      <c r="T83" s="22">
        <f t="shared" si="61"/>
        <v>0</v>
      </c>
      <c r="U83" s="22">
        <f t="shared" si="62"/>
        <v>0</v>
      </c>
      <c r="V83" s="7"/>
      <c r="W83" s="29" t="s">
        <v>8</v>
      </c>
      <c r="X83" s="30">
        <v>17</v>
      </c>
      <c r="Y83" s="25">
        <v>0</v>
      </c>
      <c r="Z83" s="25">
        <v>0</v>
      </c>
      <c r="AA83" s="25">
        <v>0</v>
      </c>
      <c r="AB83" s="22">
        <f t="shared" si="63"/>
        <v>0</v>
      </c>
      <c r="AC83" s="22">
        <f t="shared" si="64"/>
        <v>0</v>
      </c>
      <c r="AD83" s="7"/>
      <c r="AE83" s="29" t="s">
        <v>8</v>
      </c>
      <c r="AF83" s="30">
        <v>12</v>
      </c>
      <c r="AG83" s="25">
        <v>0</v>
      </c>
      <c r="AH83" s="25">
        <v>0</v>
      </c>
      <c r="AI83" s="25">
        <v>0</v>
      </c>
      <c r="AJ83" s="22">
        <f t="shared" si="65"/>
        <v>0</v>
      </c>
      <c r="AK83" s="22">
        <f t="shared" si="66"/>
        <v>0</v>
      </c>
      <c r="AL83" s="7"/>
      <c r="AM83" s="45" t="s">
        <v>8</v>
      </c>
      <c r="AN83" s="30">
        <f t="shared" si="67"/>
        <v>29</v>
      </c>
      <c r="AO83" s="25">
        <f t="shared" si="68"/>
        <v>0</v>
      </c>
      <c r="AP83" s="22">
        <f t="shared" si="70"/>
        <v>0</v>
      </c>
      <c r="AQ83" s="22">
        <f t="shared" si="69"/>
        <v>0</v>
      </c>
    </row>
    <row r="84" spans="1:43" ht="15" x14ac:dyDescent="0.2">
      <c r="A84" s="29" t="s">
        <v>9</v>
      </c>
      <c r="B84" s="30">
        <v>23</v>
      </c>
      <c r="C84" s="25">
        <v>0</v>
      </c>
      <c r="D84" s="25">
        <v>0</v>
      </c>
      <c r="E84" s="25">
        <v>0</v>
      </c>
      <c r="F84" s="22">
        <f t="shared" si="55"/>
        <v>0</v>
      </c>
      <c r="G84" s="22">
        <f t="shared" si="56"/>
        <v>0</v>
      </c>
      <c r="H84" s="7"/>
      <c r="I84" s="29" t="s">
        <v>9</v>
      </c>
      <c r="J84" s="30">
        <v>22</v>
      </c>
      <c r="K84" s="25">
        <v>0</v>
      </c>
      <c r="L84" s="25">
        <v>0</v>
      </c>
      <c r="M84" s="25">
        <v>0</v>
      </c>
      <c r="N84" s="22">
        <f t="shared" si="57"/>
        <v>0</v>
      </c>
      <c r="O84" s="22">
        <f t="shared" si="58"/>
        <v>0</v>
      </c>
      <c r="P84" s="42"/>
      <c r="Q84" s="45" t="s">
        <v>9</v>
      </c>
      <c r="R84" s="30">
        <f t="shared" si="59"/>
        <v>45</v>
      </c>
      <c r="S84" s="25">
        <f t="shared" si="60"/>
        <v>0</v>
      </c>
      <c r="T84" s="22">
        <f t="shared" si="61"/>
        <v>0</v>
      </c>
      <c r="U84" s="22">
        <f t="shared" si="62"/>
        <v>0</v>
      </c>
      <c r="V84" s="7"/>
      <c r="W84" s="29" t="s">
        <v>9</v>
      </c>
      <c r="X84" s="30">
        <v>12</v>
      </c>
      <c r="Y84" s="25">
        <v>0</v>
      </c>
      <c r="Z84" s="25">
        <v>0</v>
      </c>
      <c r="AA84" s="25">
        <v>0</v>
      </c>
      <c r="AB84" s="22">
        <f t="shared" si="63"/>
        <v>0</v>
      </c>
      <c r="AC84" s="22">
        <f t="shared" si="64"/>
        <v>0</v>
      </c>
      <c r="AD84" s="7"/>
      <c r="AE84" s="29" t="s">
        <v>9</v>
      </c>
      <c r="AF84" s="30">
        <v>11</v>
      </c>
      <c r="AG84" s="25">
        <v>61</v>
      </c>
      <c r="AH84" s="25">
        <v>2</v>
      </c>
      <c r="AI84" s="25">
        <v>61</v>
      </c>
      <c r="AJ84" s="22">
        <f t="shared" si="65"/>
        <v>0.19934640522875818</v>
      </c>
      <c r="AK84" s="22">
        <f t="shared" si="66"/>
        <v>18.122400475341653</v>
      </c>
      <c r="AL84" s="7"/>
      <c r="AM84" s="45" t="s">
        <v>9</v>
      </c>
      <c r="AN84" s="30">
        <f t="shared" si="67"/>
        <v>23</v>
      </c>
      <c r="AO84" s="25">
        <f t="shared" si="68"/>
        <v>61</v>
      </c>
      <c r="AP84" s="22">
        <f t="shared" si="70"/>
        <v>0.19934640522875818</v>
      </c>
      <c r="AQ84" s="22">
        <f t="shared" si="69"/>
        <v>8.6672350099460083</v>
      </c>
    </row>
    <row r="85" spans="1:43" ht="15" x14ac:dyDescent="0.2">
      <c r="A85" s="29" t="s">
        <v>10</v>
      </c>
      <c r="B85" s="30">
        <v>20</v>
      </c>
      <c r="C85" s="25">
        <v>0</v>
      </c>
      <c r="D85" s="25">
        <v>0</v>
      </c>
      <c r="E85" s="25">
        <v>0</v>
      </c>
      <c r="F85" s="22">
        <f t="shared" si="55"/>
        <v>0</v>
      </c>
      <c r="G85" s="22">
        <f t="shared" si="56"/>
        <v>0</v>
      </c>
      <c r="H85" s="7"/>
      <c r="I85" s="29" t="s">
        <v>10</v>
      </c>
      <c r="J85" s="30">
        <v>17</v>
      </c>
      <c r="K85" s="25">
        <v>10</v>
      </c>
      <c r="L85" s="25">
        <v>1</v>
      </c>
      <c r="M85" s="25">
        <v>10</v>
      </c>
      <c r="N85" s="22">
        <f t="shared" si="57"/>
        <v>3.2679738562091505E-2</v>
      </c>
      <c r="O85" s="22">
        <f t="shared" si="58"/>
        <v>1.9223375624759709</v>
      </c>
      <c r="P85" s="42"/>
      <c r="Q85" s="45" t="s">
        <v>10</v>
      </c>
      <c r="R85" s="30">
        <f t="shared" si="59"/>
        <v>37</v>
      </c>
      <c r="S85" s="25">
        <f t="shared" si="60"/>
        <v>10</v>
      </c>
      <c r="T85" s="22">
        <f t="shared" si="61"/>
        <v>3.2679738562091505E-2</v>
      </c>
      <c r="U85" s="22">
        <f t="shared" si="62"/>
        <v>0.88323617735382443</v>
      </c>
      <c r="V85" s="7"/>
      <c r="W85" s="29" t="s">
        <v>10</v>
      </c>
      <c r="X85" s="30">
        <v>12</v>
      </c>
      <c r="Y85" s="25">
        <v>306</v>
      </c>
      <c r="Z85" s="25">
        <v>1</v>
      </c>
      <c r="AA85" s="25">
        <v>306</v>
      </c>
      <c r="AB85" s="22">
        <f t="shared" si="63"/>
        <v>1</v>
      </c>
      <c r="AC85" s="22">
        <f t="shared" si="64"/>
        <v>83.333333333333329</v>
      </c>
      <c r="AD85" s="7"/>
      <c r="AE85" s="29" t="s">
        <v>10</v>
      </c>
      <c r="AF85" s="30">
        <v>21</v>
      </c>
      <c r="AG85" s="25">
        <v>306</v>
      </c>
      <c r="AH85" s="25">
        <v>1</v>
      </c>
      <c r="AI85" s="25">
        <v>306</v>
      </c>
      <c r="AJ85" s="22">
        <f t="shared" si="65"/>
        <v>1</v>
      </c>
      <c r="AK85" s="22">
        <f t="shared" si="66"/>
        <v>47.619047619047613</v>
      </c>
      <c r="AL85" s="7"/>
      <c r="AM85" s="45" t="s">
        <v>10</v>
      </c>
      <c r="AN85" s="30">
        <f t="shared" si="67"/>
        <v>33</v>
      </c>
      <c r="AO85" s="25">
        <f t="shared" si="68"/>
        <v>612</v>
      </c>
      <c r="AP85" s="22">
        <f t="shared" si="70"/>
        <v>2</v>
      </c>
      <c r="AQ85" s="22">
        <f t="shared" si="69"/>
        <v>60.606060606060609</v>
      </c>
    </row>
    <row r="86" spans="1:43" ht="15" x14ac:dyDescent="0.2">
      <c r="A86" s="29" t="s">
        <v>11</v>
      </c>
      <c r="B86" s="30">
        <v>28</v>
      </c>
      <c r="C86" s="25">
        <v>0</v>
      </c>
      <c r="D86" s="25">
        <v>0</v>
      </c>
      <c r="E86" s="25">
        <v>0</v>
      </c>
      <c r="F86" s="22">
        <f t="shared" si="55"/>
        <v>0</v>
      </c>
      <c r="G86" s="22">
        <f t="shared" si="56"/>
        <v>0</v>
      </c>
      <c r="H86" s="7"/>
      <c r="I86" s="29" t="s">
        <v>11</v>
      </c>
      <c r="J86" s="30">
        <v>21</v>
      </c>
      <c r="K86" s="25">
        <v>0</v>
      </c>
      <c r="L86" s="25">
        <v>0</v>
      </c>
      <c r="M86" s="25">
        <v>0</v>
      </c>
      <c r="N86" s="22">
        <f t="shared" si="57"/>
        <v>0</v>
      </c>
      <c r="O86" s="22">
        <f t="shared" si="58"/>
        <v>0</v>
      </c>
      <c r="P86" s="42"/>
      <c r="Q86" s="45" t="s">
        <v>11</v>
      </c>
      <c r="R86" s="30">
        <f t="shared" si="59"/>
        <v>49</v>
      </c>
      <c r="S86" s="25">
        <f t="shared" si="60"/>
        <v>0</v>
      </c>
      <c r="T86" s="22">
        <f t="shared" si="61"/>
        <v>0</v>
      </c>
      <c r="U86" s="22">
        <f t="shared" si="62"/>
        <v>0</v>
      </c>
      <c r="V86" s="7"/>
      <c r="W86" s="29" t="s">
        <v>11</v>
      </c>
      <c r="X86" s="30">
        <v>19</v>
      </c>
      <c r="Y86" s="25">
        <v>10</v>
      </c>
      <c r="Z86" s="25">
        <v>1</v>
      </c>
      <c r="AA86" s="25">
        <v>10</v>
      </c>
      <c r="AB86" s="22">
        <f t="shared" si="63"/>
        <v>3.2679738562091505E-2</v>
      </c>
      <c r="AC86" s="22">
        <f t="shared" si="64"/>
        <v>1.7199862401100792</v>
      </c>
      <c r="AD86" s="7"/>
      <c r="AE86" s="29" t="s">
        <v>11</v>
      </c>
      <c r="AF86" s="30">
        <v>21</v>
      </c>
      <c r="AG86" s="25">
        <v>0</v>
      </c>
      <c r="AH86" s="25">
        <v>0</v>
      </c>
      <c r="AI86" s="25">
        <v>0</v>
      </c>
      <c r="AJ86" s="22">
        <f t="shared" si="65"/>
        <v>0</v>
      </c>
      <c r="AK86" s="22">
        <f t="shared" si="66"/>
        <v>0</v>
      </c>
      <c r="AL86" s="7"/>
      <c r="AM86" s="45" t="s">
        <v>11</v>
      </c>
      <c r="AN86" s="30">
        <f t="shared" si="67"/>
        <v>40</v>
      </c>
      <c r="AO86" s="25">
        <f t="shared" si="68"/>
        <v>10</v>
      </c>
      <c r="AP86" s="22">
        <f t="shared" si="70"/>
        <v>3.2679738562091505E-2</v>
      </c>
      <c r="AQ86" s="22">
        <f t="shared" si="69"/>
        <v>0.81699346405228757</v>
      </c>
    </row>
    <row r="87" spans="1:43" ht="15" x14ac:dyDescent="0.2">
      <c r="A87" s="29" t="s">
        <v>12</v>
      </c>
      <c r="B87" s="30">
        <v>29</v>
      </c>
      <c r="C87" s="25">
        <v>7</v>
      </c>
      <c r="D87" s="25">
        <v>1</v>
      </c>
      <c r="E87" s="25">
        <v>7</v>
      </c>
      <c r="F87" s="22">
        <f t="shared" si="55"/>
        <v>2.2875816993464051E-2</v>
      </c>
      <c r="G87" s="22">
        <f t="shared" si="56"/>
        <v>0.78882127563669147</v>
      </c>
      <c r="H87" s="7"/>
      <c r="I87" s="29" t="s">
        <v>12</v>
      </c>
      <c r="J87" s="30">
        <v>24</v>
      </c>
      <c r="K87" s="25">
        <v>0</v>
      </c>
      <c r="L87" s="25">
        <v>0</v>
      </c>
      <c r="M87" s="25">
        <v>0</v>
      </c>
      <c r="N87" s="22">
        <f t="shared" si="57"/>
        <v>0</v>
      </c>
      <c r="O87" s="22">
        <f t="shared" si="58"/>
        <v>0</v>
      </c>
      <c r="P87" s="42"/>
      <c r="Q87" s="45" t="s">
        <v>12</v>
      </c>
      <c r="R87" s="30">
        <f t="shared" si="59"/>
        <v>53</v>
      </c>
      <c r="S87" s="25">
        <f t="shared" si="60"/>
        <v>7</v>
      </c>
      <c r="T87" s="22">
        <f t="shared" si="61"/>
        <v>2.2875816993464051E-2</v>
      </c>
      <c r="U87" s="22">
        <f t="shared" si="62"/>
        <v>0.43161918855592551</v>
      </c>
      <c r="V87" s="7"/>
      <c r="W87" s="29" t="s">
        <v>12</v>
      </c>
      <c r="X87" s="30">
        <v>24</v>
      </c>
      <c r="Y87" s="25">
        <v>0</v>
      </c>
      <c r="Z87" s="25">
        <v>0</v>
      </c>
      <c r="AA87" s="25">
        <v>0</v>
      </c>
      <c r="AB87" s="22">
        <f t="shared" si="63"/>
        <v>0</v>
      </c>
      <c r="AC87" s="22">
        <f t="shared" si="64"/>
        <v>0</v>
      </c>
      <c r="AD87" s="7"/>
      <c r="AE87" s="29" t="s">
        <v>12</v>
      </c>
      <c r="AF87" s="30">
        <v>18</v>
      </c>
      <c r="AG87" s="25">
        <v>306</v>
      </c>
      <c r="AH87" s="25">
        <v>1</v>
      </c>
      <c r="AI87" s="25">
        <v>306</v>
      </c>
      <c r="AJ87" s="22">
        <f t="shared" si="65"/>
        <v>1</v>
      </c>
      <c r="AK87" s="22">
        <f t="shared" si="66"/>
        <v>55.55555555555555</v>
      </c>
      <c r="AL87" s="7"/>
      <c r="AM87" s="45" t="s">
        <v>12</v>
      </c>
      <c r="AN87" s="30">
        <f t="shared" si="67"/>
        <v>42</v>
      </c>
      <c r="AO87" s="25">
        <f t="shared" si="68"/>
        <v>306</v>
      </c>
      <c r="AP87" s="22">
        <f t="shared" si="70"/>
        <v>1</v>
      </c>
      <c r="AQ87" s="22">
        <f t="shared" si="69"/>
        <v>23.809523809523807</v>
      </c>
    </row>
    <row r="88" spans="1:43" ht="15" x14ac:dyDescent="0.2">
      <c r="A88" s="29" t="s">
        <v>13</v>
      </c>
      <c r="B88" s="30">
        <v>25</v>
      </c>
      <c r="C88" s="25">
        <v>24</v>
      </c>
      <c r="D88" s="25">
        <v>3</v>
      </c>
      <c r="E88" s="25">
        <v>24</v>
      </c>
      <c r="F88" s="22">
        <f t="shared" si="55"/>
        <v>7.8431372549019607E-2</v>
      </c>
      <c r="G88" s="22">
        <f t="shared" si="56"/>
        <v>3.1372549019607843</v>
      </c>
      <c r="H88" s="7"/>
      <c r="I88" s="29" t="s">
        <v>13</v>
      </c>
      <c r="J88" s="30">
        <v>18</v>
      </c>
      <c r="K88" s="25">
        <v>21</v>
      </c>
      <c r="L88" s="25">
        <v>3</v>
      </c>
      <c r="M88" s="25">
        <v>21</v>
      </c>
      <c r="N88" s="22">
        <f t="shared" si="57"/>
        <v>6.8627450980392163E-2</v>
      </c>
      <c r="O88" s="22">
        <f t="shared" si="58"/>
        <v>3.8126361655773424</v>
      </c>
      <c r="P88" s="42"/>
      <c r="Q88" s="45" t="s">
        <v>13</v>
      </c>
      <c r="R88" s="30">
        <f t="shared" si="59"/>
        <v>43</v>
      </c>
      <c r="S88" s="25">
        <f t="shared" si="60"/>
        <v>45</v>
      </c>
      <c r="T88" s="22">
        <f t="shared" si="61"/>
        <v>0.14705882352941177</v>
      </c>
      <c r="U88" s="22">
        <f t="shared" si="62"/>
        <v>3.4199726402188784</v>
      </c>
      <c r="V88" s="7"/>
      <c r="W88" s="29" t="s">
        <v>13</v>
      </c>
      <c r="X88" s="30">
        <v>20</v>
      </c>
      <c r="Y88" s="25">
        <v>10</v>
      </c>
      <c r="Z88" s="25">
        <v>1</v>
      </c>
      <c r="AA88" s="25">
        <v>10</v>
      </c>
      <c r="AB88" s="22">
        <f t="shared" si="63"/>
        <v>3.2679738562091505E-2</v>
      </c>
      <c r="AC88" s="22">
        <f t="shared" si="64"/>
        <v>1.6339869281045751</v>
      </c>
      <c r="AD88" s="7"/>
      <c r="AE88" s="29" t="s">
        <v>13</v>
      </c>
      <c r="AF88" s="30">
        <v>13</v>
      </c>
      <c r="AG88" s="25">
        <v>10</v>
      </c>
      <c r="AH88" s="25">
        <v>1</v>
      </c>
      <c r="AI88" s="25">
        <v>10</v>
      </c>
      <c r="AJ88" s="22">
        <f t="shared" si="65"/>
        <v>3.2679738562091505E-2</v>
      </c>
      <c r="AK88" s="22">
        <f t="shared" si="66"/>
        <v>2.5138260432378083</v>
      </c>
      <c r="AL88" s="7"/>
      <c r="AM88" s="45" t="s">
        <v>13</v>
      </c>
      <c r="AN88" s="30">
        <f t="shared" si="67"/>
        <v>33</v>
      </c>
      <c r="AO88" s="25">
        <f t="shared" si="68"/>
        <v>20</v>
      </c>
      <c r="AP88" s="22">
        <f t="shared" si="70"/>
        <v>6.535947712418301E-2</v>
      </c>
      <c r="AQ88" s="22">
        <f t="shared" si="69"/>
        <v>1.9805902158843338</v>
      </c>
    </row>
    <row r="89" spans="1:43" ht="15" x14ac:dyDescent="0.2">
      <c r="A89" s="29" t="s">
        <v>14</v>
      </c>
      <c r="B89" s="30">
        <v>19</v>
      </c>
      <c r="C89" s="25">
        <v>0</v>
      </c>
      <c r="D89" s="25">
        <v>0</v>
      </c>
      <c r="E89" s="25">
        <v>0</v>
      </c>
      <c r="F89" s="22">
        <f t="shared" si="55"/>
        <v>0</v>
      </c>
      <c r="G89" s="22">
        <f t="shared" si="56"/>
        <v>0</v>
      </c>
      <c r="H89" s="7"/>
      <c r="I89" s="29" t="s">
        <v>14</v>
      </c>
      <c r="J89" s="30">
        <v>24</v>
      </c>
      <c r="K89" s="25">
        <v>0</v>
      </c>
      <c r="L89" s="25">
        <v>0</v>
      </c>
      <c r="M89" s="25">
        <v>0</v>
      </c>
      <c r="N89" s="22">
        <f t="shared" si="57"/>
        <v>0</v>
      </c>
      <c r="O89" s="22">
        <f t="shared" si="58"/>
        <v>0</v>
      </c>
      <c r="P89" s="42"/>
      <c r="Q89" s="45" t="s">
        <v>14</v>
      </c>
      <c r="R89" s="30">
        <f t="shared" si="59"/>
        <v>43</v>
      </c>
      <c r="S89" s="25">
        <f t="shared" si="60"/>
        <v>0</v>
      </c>
      <c r="T89" s="22">
        <f t="shared" si="61"/>
        <v>0</v>
      </c>
      <c r="U89" s="22">
        <f t="shared" si="62"/>
        <v>0</v>
      </c>
      <c r="V89" s="7"/>
      <c r="W89" s="29" t="s">
        <v>14</v>
      </c>
      <c r="X89" s="30">
        <v>33</v>
      </c>
      <c r="Y89" s="25">
        <v>0</v>
      </c>
      <c r="Z89" s="25">
        <v>0</v>
      </c>
      <c r="AA89" s="25">
        <v>0</v>
      </c>
      <c r="AB89" s="22">
        <f t="shared" si="63"/>
        <v>0</v>
      </c>
      <c r="AC89" s="22">
        <f t="shared" si="64"/>
        <v>0</v>
      </c>
      <c r="AD89" s="7"/>
      <c r="AE89" s="29" t="s">
        <v>14</v>
      </c>
      <c r="AF89" s="30">
        <v>29</v>
      </c>
      <c r="AG89" s="25">
        <v>918</v>
      </c>
      <c r="AH89" s="25">
        <v>4</v>
      </c>
      <c r="AI89" s="25">
        <v>918</v>
      </c>
      <c r="AJ89" s="22">
        <f t="shared" si="65"/>
        <v>3</v>
      </c>
      <c r="AK89" s="22">
        <f t="shared" si="66"/>
        <v>103.44827586206897</v>
      </c>
      <c r="AL89" s="7"/>
      <c r="AM89" s="45" t="s">
        <v>14</v>
      </c>
      <c r="AN89" s="30">
        <f t="shared" si="67"/>
        <v>62</v>
      </c>
      <c r="AO89" s="25">
        <f t="shared" si="68"/>
        <v>918</v>
      </c>
      <c r="AP89" s="22">
        <f t="shared" si="70"/>
        <v>3</v>
      </c>
      <c r="AQ89" s="22">
        <f t="shared" si="69"/>
        <v>48.387096774193544</v>
      </c>
    </row>
    <row r="90" spans="1:43" ht="15" x14ac:dyDescent="0.2">
      <c r="A90" s="29" t="s">
        <v>15</v>
      </c>
      <c r="B90" s="30">
        <v>12</v>
      </c>
      <c r="C90" s="25">
        <v>7</v>
      </c>
      <c r="D90" s="25">
        <v>1</v>
      </c>
      <c r="E90" s="25">
        <v>7</v>
      </c>
      <c r="F90" s="22">
        <f t="shared" si="55"/>
        <v>2.2875816993464051E-2</v>
      </c>
      <c r="G90" s="22">
        <f t="shared" si="56"/>
        <v>1.9063180827886708</v>
      </c>
      <c r="H90" s="7"/>
      <c r="I90" s="29" t="s">
        <v>15</v>
      </c>
      <c r="J90" s="30">
        <v>25</v>
      </c>
      <c r="K90" s="25">
        <v>145</v>
      </c>
      <c r="L90" s="25">
        <v>6</v>
      </c>
      <c r="M90" s="25">
        <v>145</v>
      </c>
      <c r="N90" s="22">
        <f t="shared" si="57"/>
        <v>0.47385620915032678</v>
      </c>
      <c r="O90" s="22">
        <f t="shared" si="58"/>
        <v>18.954248366013072</v>
      </c>
      <c r="P90" s="42"/>
      <c r="Q90" s="45" t="s">
        <v>15</v>
      </c>
      <c r="R90" s="30">
        <f t="shared" si="59"/>
        <v>37</v>
      </c>
      <c r="S90" s="25">
        <f t="shared" si="60"/>
        <v>152</v>
      </c>
      <c r="T90" s="22">
        <f t="shared" si="61"/>
        <v>0.49673202614379086</v>
      </c>
      <c r="U90" s="22">
        <f t="shared" si="62"/>
        <v>13.42518989577813</v>
      </c>
      <c r="V90" s="7"/>
      <c r="W90" s="29" t="s">
        <v>15</v>
      </c>
      <c r="X90" s="30">
        <v>31</v>
      </c>
      <c r="Y90" s="25">
        <v>0</v>
      </c>
      <c r="Z90" s="25">
        <v>0</v>
      </c>
      <c r="AA90" s="25">
        <v>0</v>
      </c>
      <c r="AB90" s="22">
        <f t="shared" si="63"/>
        <v>0</v>
      </c>
      <c r="AC90" s="22">
        <f t="shared" si="64"/>
        <v>0</v>
      </c>
      <c r="AD90" s="7"/>
      <c r="AE90" s="29" t="s">
        <v>15</v>
      </c>
      <c r="AF90" s="30">
        <v>26</v>
      </c>
      <c r="AG90" s="25">
        <v>37</v>
      </c>
      <c r="AH90" s="25">
        <v>2</v>
      </c>
      <c r="AI90" s="25">
        <v>37</v>
      </c>
      <c r="AJ90" s="22">
        <f t="shared" si="65"/>
        <v>0.12091503267973856</v>
      </c>
      <c r="AK90" s="22">
        <f t="shared" si="66"/>
        <v>4.650578179989945</v>
      </c>
      <c r="AL90" s="7"/>
      <c r="AM90" s="45" t="s">
        <v>15</v>
      </c>
      <c r="AN90" s="30">
        <f t="shared" si="67"/>
        <v>57</v>
      </c>
      <c r="AO90" s="25">
        <f t="shared" si="68"/>
        <v>37</v>
      </c>
      <c r="AP90" s="22">
        <f t="shared" si="70"/>
        <v>0.12091503267973856</v>
      </c>
      <c r="AQ90" s="22">
        <f t="shared" si="69"/>
        <v>2.1213163628024305</v>
      </c>
    </row>
    <row r="91" spans="1:43" ht="15" x14ac:dyDescent="0.2">
      <c r="A91" s="29" t="s">
        <v>16</v>
      </c>
      <c r="B91" s="30">
        <v>14</v>
      </c>
      <c r="C91" s="25">
        <v>10</v>
      </c>
      <c r="D91" s="25">
        <v>1</v>
      </c>
      <c r="E91" s="25">
        <v>10</v>
      </c>
      <c r="F91" s="22">
        <f t="shared" si="55"/>
        <v>3.2679738562091505E-2</v>
      </c>
      <c r="G91" s="22">
        <f t="shared" si="56"/>
        <v>2.3342670401493932</v>
      </c>
      <c r="H91" s="7"/>
      <c r="I91" s="29" t="s">
        <v>16</v>
      </c>
      <c r="J91" s="30">
        <v>29</v>
      </c>
      <c r="K91" s="25">
        <v>0</v>
      </c>
      <c r="L91" s="25">
        <v>0</v>
      </c>
      <c r="M91" s="25">
        <v>0</v>
      </c>
      <c r="N91" s="22">
        <f t="shared" si="57"/>
        <v>0</v>
      </c>
      <c r="O91" s="22">
        <f t="shared" si="58"/>
        <v>0</v>
      </c>
      <c r="P91" s="42"/>
      <c r="Q91" s="45" t="s">
        <v>16</v>
      </c>
      <c r="R91" s="30">
        <f t="shared" si="59"/>
        <v>43</v>
      </c>
      <c r="S91" s="25">
        <f t="shared" si="60"/>
        <v>10</v>
      </c>
      <c r="T91" s="22">
        <f t="shared" si="61"/>
        <v>3.2679738562091505E-2</v>
      </c>
      <c r="U91" s="22">
        <f t="shared" si="62"/>
        <v>0.75999392004863964</v>
      </c>
      <c r="V91" s="7"/>
      <c r="W91" s="29" t="s">
        <v>16</v>
      </c>
      <c r="X91" s="30">
        <v>22</v>
      </c>
      <c r="Y91" s="25">
        <v>97</v>
      </c>
      <c r="Z91" s="25">
        <v>1</v>
      </c>
      <c r="AA91" s="25">
        <v>97</v>
      </c>
      <c r="AB91" s="22">
        <f t="shared" si="63"/>
        <v>0.31699346405228757</v>
      </c>
      <c r="AC91" s="22">
        <f t="shared" si="64"/>
        <v>14.408793820558525</v>
      </c>
      <c r="AD91" s="7"/>
      <c r="AE91" s="29" t="s">
        <v>16</v>
      </c>
      <c r="AF91" s="30">
        <v>34</v>
      </c>
      <c r="AG91" s="25">
        <v>230</v>
      </c>
      <c r="AH91" s="25">
        <v>2</v>
      </c>
      <c r="AI91" s="25">
        <v>230</v>
      </c>
      <c r="AJ91" s="22">
        <f t="shared" si="65"/>
        <v>0.75163398692810457</v>
      </c>
      <c r="AK91" s="22">
        <f t="shared" si="66"/>
        <v>22.106881968473665</v>
      </c>
      <c r="AL91" s="7"/>
      <c r="AM91" s="45" t="s">
        <v>16</v>
      </c>
      <c r="AN91" s="30">
        <f t="shared" si="67"/>
        <v>56</v>
      </c>
      <c r="AO91" s="25">
        <f t="shared" si="68"/>
        <v>327</v>
      </c>
      <c r="AP91" s="22">
        <f t="shared" si="70"/>
        <v>1.0686274509803921</v>
      </c>
      <c r="AQ91" s="22">
        <f t="shared" si="69"/>
        <v>19.082633053221286</v>
      </c>
    </row>
    <row r="92" spans="1:43" ht="15" x14ac:dyDescent="0.2">
      <c r="A92" s="29" t="s">
        <v>17</v>
      </c>
      <c r="B92" s="30">
        <v>19</v>
      </c>
      <c r="C92" s="25">
        <v>0</v>
      </c>
      <c r="D92" s="25">
        <v>0</v>
      </c>
      <c r="E92" s="25">
        <v>0</v>
      </c>
      <c r="F92" s="22">
        <f t="shared" si="55"/>
        <v>0</v>
      </c>
      <c r="G92" s="22">
        <f t="shared" si="56"/>
        <v>0</v>
      </c>
      <c r="H92" s="7"/>
      <c r="I92" s="29" t="s">
        <v>17</v>
      </c>
      <c r="J92" s="30">
        <v>27</v>
      </c>
      <c r="K92" s="25">
        <v>0</v>
      </c>
      <c r="L92" s="25">
        <v>0</v>
      </c>
      <c r="M92" s="25">
        <v>0</v>
      </c>
      <c r="N92" s="22">
        <f t="shared" si="57"/>
        <v>0</v>
      </c>
      <c r="O92" s="22">
        <f t="shared" si="58"/>
        <v>0</v>
      </c>
      <c r="P92" s="42"/>
      <c r="Q92" s="45" t="s">
        <v>17</v>
      </c>
      <c r="R92" s="30">
        <f t="shared" si="59"/>
        <v>46</v>
      </c>
      <c r="S92" s="25">
        <f t="shared" si="60"/>
        <v>0</v>
      </c>
      <c r="T92" s="22">
        <f t="shared" si="61"/>
        <v>0</v>
      </c>
      <c r="U92" s="22">
        <f t="shared" si="62"/>
        <v>0</v>
      </c>
      <c r="V92" s="7"/>
      <c r="W92" s="29" t="s">
        <v>17</v>
      </c>
      <c r="X92" s="30">
        <v>18</v>
      </c>
      <c r="Y92" s="25">
        <v>306</v>
      </c>
      <c r="Z92" s="25">
        <v>1</v>
      </c>
      <c r="AA92" s="25">
        <v>306</v>
      </c>
      <c r="AB92" s="22">
        <f t="shared" si="63"/>
        <v>1</v>
      </c>
      <c r="AC92" s="22">
        <f t="shared" si="64"/>
        <v>55.55555555555555</v>
      </c>
      <c r="AD92" s="7"/>
      <c r="AE92" s="29" t="s">
        <v>17</v>
      </c>
      <c r="AF92" s="30">
        <v>21</v>
      </c>
      <c r="AG92" s="25">
        <v>7</v>
      </c>
      <c r="AH92" s="25">
        <v>1</v>
      </c>
      <c r="AI92" s="25">
        <v>7</v>
      </c>
      <c r="AJ92" s="22">
        <f t="shared" si="65"/>
        <v>2.2875816993464051E-2</v>
      </c>
      <c r="AK92" s="22">
        <f t="shared" si="66"/>
        <v>1.0893246187363834</v>
      </c>
      <c r="AL92" s="7"/>
      <c r="AM92" s="45" t="s">
        <v>17</v>
      </c>
      <c r="AN92" s="30">
        <f t="shared" si="67"/>
        <v>39</v>
      </c>
      <c r="AO92" s="25">
        <f t="shared" si="68"/>
        <v>313</v>
      </c>
      <c r="AP92" s="22">
        <f t="shared" si="70"/>
        <v>1.022875816993464</v>
      </c>
      <c r="AQ92" s="22">
        <f t="shared" si="69"/>
        <v>26.22758505111446</v>
      </c>
    </row>
    <row r="93" spans="1:43" ht="15" x14ac:dyDescent="0.2">
      <c r="A93" s="8" t="s">
        <v>18</v>
      </c>
      <c r="B93" s="26">
        <f>SUM(B75:B92)</f>
        <v>308</v>
      </c>
      <c r="C93" s="27">
        <f t="shared" ref="C93:E93" si="71">SUM(C75:C92)</f>
        <v>354</v>
      </c>
      <c r="D93" s="27">
        <f t="shared" si="71"/>
        <v>7</v>
      </c>
      <c r="E93" s="27">
        <f t="shared" si="71"/>
        <v>354</v>
      </c>
      <c r="F93" s="23">
        <f t="shared" si="55"/>
        <v>1.1568627450980393</v>
      </c>
      <c r="G93" s="24">
        <f t="shared" si="56"/>
        <v>3.756047873694933</v>
      </c>
      <c r="H93" s="31"/>
      <c r="I93" s="8" t="s">
        <v>18</v>
      </c>
      <c r="J93" s="26">
        <f>SUM(J75:J92)</f>
        <v>305</v>
      </c>
      <c r="K93" s="27">
        <f>SUM(K75:K92)</f>
        <v>176</v>
      </c>
      <c r="L93" s="27">
        <f t="shared" ref="L93:M93" si="72">SUM(L75:L92)</f>
        <v>10</v>
      </c>
      <c r="M93" s="27">
        <f t="shared" si="72"/>
        <v>176</v>
      </c>
      <c r="N93" s="23">
        <f t="shared" si="57"/>
        <v>0.57516339869281041</v>
      </c>
      <c r="O93" s="24">
        <f t="shared" si="58"/>
        <v>1.8857816350583947</v>
      </c>
      <c r="P93" s="43"/>
      <c r="Q93" s="47" t="s">
        <v>18</v>
      </c>
      <c r="R93" s="26">
        <f t="shared" si="59"/>
        <v>613</v>
      </c>
      <c r="S93" s="27">
        <f t="shared" si="60"/>
        <v>530</v>
      </c>
      <c r="T93" s="23">
        <f t="shared" si="61"/>
        <v>1.7320261437908497</v>
      </c>
      <c r="U93" s="24">
        <f t="shared" si="62"/>
        <v>2.8254912623015493</v>
      </c>
      <c r="V93" s="31"/>
      <c r="W93" s="32" t="s">
        <v>18</v>
      </c>
      <c r="X93" s="26">
        <f>SUM(X75:X92)</f>
        <v>287</v>
      </c>
      <c r="Y93" s="27">
        <f>SUM(Y75:Y92)</f>
        <v>729</v>
      </c>
      <c r="Z93" s="27">
        <f>SUM(Z75:Z92)</f>
        <v>5</v>
      </c>
      <c r="AA93" s="27">
        <f>SUM(AA75:AA92)</f>
        <v>729</v>
      </c>
      <c r="AB93" s="23">
        <f t="shared" si="63"/>
        <v>2.3823529411764706</v>
      </c>
      <c r="AC93" s="24">
        <f t="shared" si="64"/>
        <v>8.3008813281410117</v>
      </c>
      <c r="AD93" s="31"/>
      <c r="AE93" s="32" t="s">
        <v>18</v>
      </c>
      <c r="AF93" s="26">
        <f>SUM(AF75:AF92)</f>
        <v>274</v>
      </c>
      <c r="AG93" s="27">
        <f>SUM(AG75:AG92)</f>
        <v>2888</v>
      </c>
      <c r="AH93" s="27">
        <f>SUM(AH75:AH92)</f>
        <v>18</v>
      </c>
      <c r="AI93" s="27">
        <f>SUM(AI75:AI92)</f>
        <v>2888</v>
      </c>
      <c r="AJ93" s="23">
        <f t="shared" si="65"/>
        <v>9.4379084967320264</v>
      </c>
      <c r="AK93" s="24">
        <f t="shared" si="66"/>
        <v>34.444921520919806</v>
      </c>
      <c r="AL93" s="31"/>
      <c r="AM93" s="47" t="s">
        <v>18</v>
      </c>
      <c r="AN93" s="26">
        <f t="shared" si="67"/>
        <v>561</v>
      </c>
      <c r="AO93" s="27">
        <f t="shared" si="68"/>
        <v>3617</v>
      </c>
      <c r="AP93" s="23">
        <f t="shared" si="70"/>
        <v>11.820261437908497</v>
      </c>
      <c r="AQ93" s="24">
        <f t="shared" si="69"/>
        <v>21.069984737804806</v>
      </c>
    </row>
    <row r="94" spans="1:43" x14ac:dyDescent="0.2">
      <c r="A94" s="10"/>
      <c r="B94" s="13"/>
      <c r="C94" s="11"/>
      <c r="D94" s="11"/>
      <c r="E94" s="12"/>
      <c r="F94" s="14"/>
      <c r="G94" s="14"/>
      <c r="H94" s="7"/>
      <c r="I94" s="7"/>
      <c r="J94" s="13"/>
      <c r="K94" s="15"/>
      <c r="L94" s="15"/>
      <c r="M94" s="12"/>
      <c r="N94" s="14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4"/>
      <c r="AL94" s="14"/>
      <c r="AM94" s="14"/>
      <c r="AN94" s="14"/>
      <c r="AO94" s="14"/>
      <c r="AP94" s="14"/>
      <c r="AQ94" s="14"/>
    </row>
    <row r="97" spans="1:43" x14ac:dyDescent="0.2">
      <c r="A97" s="16"/>
      <c r="B97" s="63"/>
      <c r="C97" s="63"/>
      <c r="D97" s="63"/>
      <c r="E97" s="63"/>
      <c r="F97" s="64"/>
      <c r="W97" s="16"/>
      <c r="X97" s="63"/>
      <c r="Y97" s="63"/>
      <c r="Z97" s="63"/>
      <c r="AA97" s="63"/>
      <c r="AB97" s="64"/>
      <c r="AE97" s="16"/>
    </row>
    <row r="98" spans="1:43" x14ac:dyDescent="0.2">
      <c r="A98" s="16"/>
      <c r="B98" s="63"/>
      <c r="C98" s="63"/>
      <c r="D98" s="63"/>
      <c r="E98" s="63"/>
      <c r="F98" s="64"/>
      <c r="W98" s="16"/>
      <c r="X98" s="63"/>
      <c r="Y98" s="63"/>
      <c r="Z98" s="63"/>
      <c r="AA98" s="63"/>
      <c r="AB98" s="64"/>
      <c r="AE98" s="16"/>
    </row>
    <row r="99" spans="1:43" x14ac:dyDescent="0.2">
      <c r="A99" s="16"/>
      <c r="B99" s="63"/>
      <c r="C99" s="63"/>
      <c r="D99" s="63"/>
      <c r="E99" s="63"/>
      <c r="F99" s="64"/>
      <c r="W99" s="16"/>
      <c r="X99" s="63"/>
      <c r="Y99" s="63"/>
      <c r="Z99" s="63"/>
      <c r="AA99" s="63"/>
      <c r="AB99" s="64"/>
      <c r="AE99" s="16"/>
    </row>
    <row r="100" spans="1:43" x14ac:dyDescent="0.2">
      <c r="A100" s="16" t="s">
        <v>22</v>
      </c>
      <c r="B100" s="57">
        <v>2014</v>
      </c>
      <c r="C100" s="57">
        <v>2015</v>
      </c>
      <c r="D100" s="57">
        <v>2016</v>
      </c>
      <c r="E100" s="57">
        <v>2017</v>
      </c>
      <c r="F100" s="57" t="s">
        <v>24</v>
      </c>
      <c r="W100" s="16" t="s">
        <v>22</v>
      </c>
      <c r="X100" s="57">
        <v>2014</v>
      </c>
      <c r="Y100" s="57">
        <v>2015</v>
      </c>
      <c r="Z100" s="57">
        <v>2016</v>
      </c>
      <c r="AA100" s="57">
        <v>2017</v>
      </c>
      <c r="AB100" s="57" t="s">
        <v>24</v>
      </c>
      <c r="AE100" s="16" t="s">
        <v>22</v>
      </c>
    </row>
    <row r="101" spans="1:43" x14ac:dyDescent="0.2">
      <c r="A101" s="16" t="s">
        <v>23</v>
      </c>
      <c r="B101" s="58">
        <v>365</v>
      </c>
      <c r="C101" s="58">
        <v>365</v>
      </c>
      <c r="D101" s="58">
        <v>365</v>
      </c>
      <c r="E101" s="58">
        <v>306</v>
      </c>
      <c r="F101" s="17">
        <f ca="1">SUM(C101:F101)</f>
        <v>1401</v>
      </c>
      <c r="W101" s="16" t="s">
        <v>23</v>
      </c>
      <c r="X101" s="58">
        <v>365</v>
      </c>
      <c r="Y101" s="58">
        <v>365</v>
      </c>
      <c r="Z101" s="58">
        <v>365</v>
      </c>
      <c r="AA101" s="58">
        <v>306</v>
      </c>
      <c r="AB101" s="17">
        <f ca="1">SUM(Y101:AB101)</f>
        <v>1401</v>
      </c>
      <c r="AE101" s="16" t="s">
        <v>23</v>
      </c>
    </row>
    <row r="102" spans="1:43" s="1" customFormat="1" ht="15" x14ac:dyDescent="0.25">
      <c r="A102" s="49"/>
      <c r="B102" s="3"/>
      <c r="C102" s="5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V102" s="3"/>
      <c r="W102" s="49"/>
      <c r="X102" s="3"/>
      <c r="Y102" s="50"/>
      <c r="Z102" s="3"/>
      <c r="AA102" s="3"/>
      <c r="AB102" s="3"/>
      <c r="AC102" s="3"/>
      <c r="AD102" s="3"/>
      <c r="AE102" s="49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s="53" customFormat="1" ht="30" x14ac:dyDescent="0.25">
      <c r="A103" s="71" t="s">
        <v>43</v>
      </c>
      <c r="B103" s="55" t="s">
        <v>40</v>
      </c>
      <c r="C103" s="55" t="s">
        <v>42</v>
      </c>
      <c r="E103" s="51"/>
      <c r="F103" s="72" t="s">
        <v>50</v>
      </c>
      <c r="G103" s="51"/>
      <c r="H103" s="52"/>
      <c r="I103" s="71" t="s">
        <v>43</v>
      </c>
      <c r="J103" s="55" t="s">
        <v>40</v>
      </c>
      <c r="K103" s="55" t="s">
        <v>19</v>
      </c>
      <c r="M103" s="51"/>
      <c r="N103" s="72" t="s">
        <v>50</v>
      </c>
      <c r="O103" s="73"/>
      <c r="P103" s="40"/>
      <c r="Q103" s="69" t="s">
        <v>43</v>
      </c>
      <c r="R103" s="55" t="s">
        <v>40</v>
      </c>
      <c r="S103" s="55" t="s">
        <v>21</v>
      </c>
      <c r="T103" s="70" t="s">
        <v>50</v>
      </c>
      <c r="U103" s="3"/>
      <c r="V103" s="52"/>
      <c r="W103" s="74" t="s">
        <v>43</v>
      </c>
      <c r="X103" s="56" t="s">
        <v>39</v>
      </c>
      <c r="Y103" s="56" t="s">
        <v>42</v>
      </c>
      <c r="AA103" s="51"/>
      <c r="AB103" s="70" t="s">
        <v>50</v>
      </c>
      <c r="AC103" s="51"/>
      <c r="AD103" s="52"/>
      <c r="AE103" s="74" t="s">
        <v>43</v>
      </c>
      <c r="AF103" s="56" t="s">
        <v>39</v>
      </c>
      <c r="AG103" s="56" t="s">
        <v>19</v>
      </c>
      <c r="AI103" s="51"/>
      <c r="AJ103" s="70" t="s">
        <v>50</v>
      </c>
      <c r="AK103" s="48"/>
      <c r="AL103" s="40"/>
      <c r="AM103" s="74" t="s">
        <v>43</v>
      </c>
      <c r="AN103" s="56" t="s">
        <v>39</v>
      </c>
      <c r="AO103" s="56" t="s">
        <v>21</v>
      </c>
      <c r="AP103" s="70" t="s">
        <v>50</v>
      </c>
      <c r="AQ103" s="48"/>
    </row>
    <row r="104" spans="1:43" ht="63.75" x14ac:dyDescent="0.2">
      <c r="A104" s="28" t="s">
        <v>25</v>
      </c>
      <c r="B104" s="9" t="s">
        <v>33</v>
      </c>
      <c r="C104" s="67"/>
      <c r="D104" s="67"/>
      <c r="E104" s="5" t="s">
        <v>28</v>
      </c>
      <c r="F104" s="9" t="s">
        <v>48</v>
      </c>
      <c r="G104" s="9" t="s">
        <v>49</v>
      </c>
      <c r="H104" s="6"/>
      <c r="I104" s="28" t="s">
        <v>25</v>
      </c>
      <c r="J104" s="9" t="s">
        <v>34</v>
      </c>
      <c r="K104" s="67"/>
      <c r="L104" s="67"/>
      <c r="M104" s="5" t="s">
        <v>29</v>
      </c>
      <c r="N104" s="9" t="s">
        <v>48</v>
      </c>
      <c r="O104" s="9" t="s">
        <v>49</v>
      </c>
      <c r="P104" s="41"/>
      <c r="Q104" s="46" t="s">
        <v>25</v>
      </c>
      <c r="R104" s="9" t="s">
        <v>35</v>
      </c>
      <c r="S104" s="5" t="s">
        <v>32</v>
      </c>
      <c r="T104" s="9" t="s">
        <v>48</v>
      </c>
      <c r="U104" s="9" t="s">
        <v>49</v>
      </c>
      <c r="V104" s="7"/>
      <c r="W104" s="28" t="s">
        <v>25</v>
      </c>
      <c r="X104" s="9" t="s">
        <v>36</v>
      </c>
      <c r="Y104" s="67"/>
      <c r="Z104" s="67"/>
      <c r="AA104" s="5" t="s">
        <v>28</v>
      </c>
      <c r="AB104" s="9" t="s">
        <v>48</v>
      </c>
      <c r="AC104" s="9" t="s">
        <v>49</v>
      </c>
      <c r="AD104" s="6"/>
      <c r="AE104" s="28" t="s">
        <v>25</v>
      </c>
      <c r="AF104" s="9" t="s">
        <v>37</v>
      </c>
      <c r="AG104" s="67"/>
      <c r="AH104" s="67"/>
      <c r="AI104" s="5" t="s">
        <v>29</v>
      </c>
      <c r="AJ104" s="9" t="s">
        <v>48</v>
      </c>
      <c r="AK104" s="9" t="s">
        <v>49</v>
      </c>
      <c r="AL104" s="7"/>
      <c r="AM104" s="46" t="s">
        <v>25</v>
      </c>
      <c r="AN104" s="9" t="s">
        <v>38</v>
      </c>
      <c r="AO104" s="5" t="s">
        <v>32</v>
      </c>
      <c r="AP104" s="9" t="s">
        <v>48</v>
      </c>
      <c r="AQ104" s="9" t="s">
        <v>49</v>
      </c>
    </row>
    <row r="105" spans="1:43" ht="15" x14ac:dyDescent="0.2">
      <c r="A105" s="29" t="s">
        <v>0</v>
      </c>
      <c r="B105" s="30">
        <v>5</v>
      </c>
      <c r="C105" s="68"/>
      <c r="D105" s="68"/>
      <c r="E105" s="25">
        <f t="shared" ref="E105:E122" si="73">(E6+E29+E52+E75)/3.8383</f>
        <v>0</v>
      </c>
      <c r="F105" s="22">
        <f t="shared" ref="F105:F123" si="74">E105/365</f>
        <v>0</v>
      </c>
      <c r="G105" s="22">
        <f t="shared" ref="G105:G123" si="75">(F105/B105)*1000</f>
        <v>0</v>
      </c>
      <c r="H105" s="7"/>
      <c r="I105" s="29" t="s">
        <v>0</v>
      </c>
      <c r="J105" s="30">
        <v>4</v>
      </c>
      <c r="K105" s="68"/>
      <c r="L105" s="68"/>
      <c r="M105" s="25">
        <f t="shared" ref="M105:M122" si="76">(M6+M29+M52+M75)/3.8383</f>
        <v>0</v>
      </c>
      <c r="N105" s="22">
        <f t="shared" ref="N105:N123" si="77">M105/365</f>
        <v>0</v>
      </c>
      <c r="O105" s="22">
        <f t="shared" ref="O105:O123" si="78">(N105/J105)*1000</f>
        <v>0</v>
      </c>
      <c r="P105" s="42"/>
      <c r="Q105" s="45" t="s">
        <v>0</v>
      </c>
      <c r="R105" s="30">
        <f t="shared" ref="R105:R123" si="79">B105+J105</f>
        <v>9</v>
      </c>
      <c r="S105" s="25">
        <f t="shared" ref="S105:S123" si="80">E105+M105</f>
        <v>0</v>
      </c>
      <c r="T105" s="22">
        <f t="shared" ref="T105:T123" si="81">S105/365</f>
        <v>0</v>
      </c>
      <c r="U105" s="22">
        <f t="shared" ref="U105:U123" si="82">(T105/R105)*1000</f>
        <v>0</v>
      </c>
      <c r="V105" s="7"/>
      <c r="W105" s="29" t="s">
        <v>0</v>
      </c>
      <c r="X105" s="30">
        <v>1</v>
      </c>
      <c r="Y105" s="68"/>
      <c r="Z105" s="68"/>
      <c r="AA105" s="25">
        <f t="shared" ref="AA105:AA122" si="83">(AA6+AA29+AA52+AA75)/3.8383</f>
        <v>0</v>
      </c>
      <c r="AB105" s="22">
        <f t="shared" ref="AB105:AB123" si="84">AA105/365</f>
        <v>0</v>
      </c>
      <c r="AC105" s="22">
        <f t="shared" ref="AC105:AC123" si="85">(AB105/X105)*1000</f>
        <v>0</v>
      </c>
      <c r="AD105" s="7"/>
      <c r="AE105" s="29" t="s">
        <v>0</v>
      </c>
      <c r="AF105" s="30">
        <v>5</v>
      </c>
      <c r="AG105" s="68"/>
      <c r="AH105" s="68"/>
      <c r="AI105" s="25">
        <f t="shared" ref="AI105:AI122" si="86">(AI6+AI29+AI52+AI75)/3.8383</f>
        <v>0</v>
      </c>
      <c r="AJ105" s="22">
        <f t="shared" ref="AJ105:AJ123" si="87">AI105/365</f>
        <v>0</v>
      </c>
      <c r="AK105" s="22">
        <f t="shared" ref="AK105:AK123" si="88">(AJ105/AF105)*1000</f>
        <v>0</v>
      </c>
      <c r="AL105" s="7"/>
      <c r="AM105" s="45" t="s">
        <v>0</v>
      </c>
      <c r="AN105" s="30">
        <f t="shared" ref="AN105:AN123" si="89">X105+AF105</f>
        <v>6</v>
      </c>
      <c r="AO105" s="25">
        <f t="shared" ref="AO105:AO123" si="90">AA105+AI105</f>
        <v>0</v>
      </c>
      <c r="AP105" s="22">
        <f t="shared" ref="AP105:AP122" si="91">AO105/365</f>
        <v>0</v>
      </c>
      <c r="AQ105" s="22">
        <f t="shared" ref="AQ105:AQ123" si="92">(AP105/AN105)*1000</f>
        <v>0</v>
      </c>
    </row>
    <row r="106" spans="1:43" ht="15" x14ac:dyDescent="0.2">
      <c r="A106" s="29" t="s">
        <v>1</v>
      </c>
      <c r="B106" s="30">
        <v>11</v>
      </c>
      <c r="C106" s="68"/>
      <c r="D106" s="68"/>
      <c r="E106" s="25">
        <f t="shared" si="73"/>
        <v>0</v>
      </c>
      <c r="F106" s="22">
        <f t="shared" si="74"/>
        <v>0</v>
      </c>
      <c r="G106" s="22">
        <f t="shared" si="75"/>
        <v>0</v>
      </c>
      <c r="H106" s="7"/>
      <c r="I106" s="29" t="s">
        <v>1</v>
      </c>
      <c r="J106" s="30">
        <v>8</v>
      </c>
      <c r="K106" s="68"/>
      <c r="L106" s="68"/>
      <c r="M106" s="25">
        <f t="shared" si="76"/>
        <v>0</v>
      </c>
      <c r="N106" s="22">
        <f t="shared" si="77"/>
        <v>0</v>
      </c>
      <c r="O106" s="22">
        <f t="shared" si="78"/>
        <v>0</v>
      </c>
      <c r="P106" s="42"/>
      <c r="Q106" s="45" t="s">
        <v>1</v>
      </c>
      <c r="R106" s="30">
        <f t="shared" si="79"/>
        <v>19</v>
      </c>
      <c r="S106" s="25">
        <f t="shared" si="80"/>
        <v>0</v>
      </c>
      <c r="T106" s="22">
        <f t="shared" si="81"/>
        <v>0</v>
      </c>
      <c r="U106" s="22">
        <f t="shared" si="82"/>
        <v>0</v>
      </c>
      <c r="V106" s="7"/>
      <c r="W106" s="29" t="s">
        <v>1</v>
      </c>
      <c r="X106" s="30">
        <v>8</v>
      </c>
      <c r="Y106" s="68"/>
      <c r="Z106" s="68"/>
      <c r="AA106" s="25">
        <f t="shared" si="83"/>
        <v>0</v>
      </c>
      <c r="AB106" s="22">
        <f t="shared" si="84"/>
        <v>0</v>
      </c>
      <c r="AC106" s="22">
        <f t="shared" si="85"/>
        <v>0</v>
      </c>
      <c r="AD106" s="7"/>
      <c r="AE106" s="29" t="s">
        <v>1</v>
      </c>
      <c r="AF106" s="30">
        <v>7</v>
      </c>
      <c r="AG106" s="68"/>
      <c r="AH106" s="68"/>
      <c r="AI106" s="25">
        <f t="shared" si="86"/>
        <v>0</v>
      </c>
      <c r="AJ106" s="22">
        <f t="shared" si="87"/>
        <v>0</v>
      </c>
      <c r="AK106" s="22">
        <f t="shared" si="88"/>
        <v>0</v>
      </c>
      <c r="AL106" s="7"/>
      <c r="AM106" s="45" t="s">
        <v>1</v>
      </c>
      <c r="AN106" s="30">
        <f t="shared" si="89"/>
        <v>15</v>
      </c>
      <c r="AO106" s="25">
        <f t="shared" si="90"/>
        <v>0</v>
      </c>
      <c r="AP106" s="22">
        <f t="shared" si="91"/>
        <v>0</v>
      </c>
      <c r="AQ106" s="22">
        <f t="shared" si="92"/>
        <v>0</v>
      </c>
    </row>
    <row r="107" spans="1:43" ht="15" x14ac:dyDescent="0.2">
      <c r="A107" s="29" t="s">
        <v>2</v>
      </c>
      <c r="B107" s="30">
        <v>8</v>
      </c>
      <c r="C107" s="68"/>
      <c r="D107" s="68"/>
      <c r="E107" s="25">
        <f t="shared" si="73"/>
        <v>41.424589010759973</v>
      </c>
      <c r="F107" s="22">
        <f t="shared" si="74"/>
        <v>0.11349202468701362</v>
      </c>
      <c r="G107" s="22">
        <f t="shared" si="75"/>
        <v>14.186503085876703</v>
      </c>
      <c r="H107" s="7"/>
      <c r="I107" s="29" t="s">
        <v>2</v>
      </c>
      <c r="J107" s="30">
        <v>8</v>
      </c>
      <c r="K107" s="68"/>
      <c r="L107" s="68"/>
      <c r="M107" s="25">
        <f t="shared" si="76"/>
        <v>0</v>
      </c>
      <c r="N107" s="22">
        <f t="shared" si="77"/>
        <v>0</v>
      </c>
      <c r="O107" s="22">
        <f t="shared" si="78"/>
        <v>0</v>
      </c>
      <c r="P107" s="42"/>
      <c r="Q107" s="45" t="s">
        <v>2</v>
      </c>
      <c r="R107" s="30">
        <f t="shared" si="79"/>
        <v>16</v>
      </c>
      <c r="S107" s="25">
        <f t="shared" si="80"/>
        <v>41.424589010759973</v>
      </c>
      <c r="T107" s="22">
        <f t="shared" si="81"/>
        <v>0.11349202468701362</v>
      </c>
      <c r="U107" s="22">
        <f t="shared" si="82"/>
        <v>7.0932515429383516</v>
      </c>
      <c r="V107" s="7"/>
      <c r="W107" s="29" t="s">
        <v>2</v>
      </c>
      <c r="X107" s="30">
        <v>11</v>
      </c>
      <c r="Y107" s="68"/>
      <c r="Z107" s="68"/>
      <c r="AA107" s="25">
        <f t="shared" si="83"/>
        <v>0</v>
      </c>
      <c r="AB107" s="22">
        <f t="shared" si="84"/>
        <v>0</v>
      </c>
      <c r="AC107" s="22">
        <f t="shared" si="85"/>
        <v>0</v>
      </c>
      <c r="AD107" s="7"/>
      <c r="AE107" s="29" t="s">
        <v>2</v>
      </c>
      <c r="AF107" s="30">
        <v>8</v>
      </c>
      <c r="AG107" s="68"/>
      <c r="AH107" s="68"/>
      <c r="AI107" s="25">
        <f t="shared" si="86"/>
        <v>0</v>
      </c>
      <c r="AJ107" s="22">
        <f t="shared" si="87"/>
        <v>0</v>
      </c>
      <c r="AK107" s="22">
        <f t="shared" si="88"/>
        <v>0</v>
      </c>
      <c r="AL107" s="7"/>
      <c r="AM107" s="45" t="s">
        <v>2</v>
      </c>
      <c r="AN107" s="30">
        <f t="shared" si="89"/>
        <v>19</v>
      </c>
      <c r="AO107" s="25">
        <f t="shared" si="90"/>
        <v>0</v>
      </c>
      <c r="AP107" s="22">
        <f t="shared" si="91"/>
        <v>0</v>
      </c>
      <c r="AQ107" s="22">
        <f t="shared" si="92"/>
        <v>0</v>
      </c>
    </row>
    <row r="108" spans="1:43" ht="15" x14ac:dyDescent="0.2">
      <c r="A108" s="29" t="s">
        <v>3</v>
      </c>
      <c r="B108" s="30">
        <v>13</v>
      </c>
      <c r="C108" s="68"/>
      <c r="D108" s="68"/>
      <c r="E108" s="25">
        <f t="shared" si="73"/>
        <v>269.91115858583225</v>
      </c>
      <c r="F108" s="22">
        <f t="shared" si="74"/>
        <v>0.73948262626255412</v>
      </c>
      <c r="G108" s="22">
        <f t="shared" si="75"/>
        <v>56.883278943273389</v>
      </c>
      <c r="H108" s="7"/>
      <c r="I108" s="29" t="s">
        <v>3</v>
      </c>
      <c r="J108" s="30">
        <v>7</v>
      </c>
      <c r="K108" s="68"/>
      <c r="L108" s="68"/>
      <c r="M108" s="25">
        <f t="shared" si="76"/>
        <v>0</v>
      </c>
      <c r="N108" s="22">
        <f t="shared" si="77"/>
        <v>0</v>
      </c>
      <c r="O108" s="22">
        <f t="shared" si="78"/>
        <v>0</v>
      </c>
      <c r="P108" s="42"/>
      <c r="Q108" s="45" t="s">
        <v>3</v>
      </c>
      <c r="R108" s="30">
        <f t="shared" si="79"/>
        <v>20</v>
      </c>
      <c r="S108" s="25">
        <f t="shared" si="80"/>
        <v>269.91115858583225</v>
      </c>
      <c r="T108" s="22">
        <f t="shared" si="81"/>
        <v>0.73948262626255412</v>
      </c>
      <c r="U108" s="22">
        <f t="shared" si="82"/>
        <v>36.974131313127707</v>
      </c>
      <c r="V108" s="7"/>
      <c r="W108" s="29" t="s">
        <v>3</v>
      </c>
      <c r="X108" s="30">
        <v>8</v>
      </c>
      <c r="Y108" s="68"/>
      <c r="Z108" s="68"/>
      <c r="AA108" s="25">
        <f t="shared" si="83"/>
        <v>0</v>
      </c>
      <c r="AB108" s="22">
        <f t="shared" si="84"/>
        <v>0</v>
      </c>
      <c r="AC108" s="22">
        <f t="shared" si="85"/>
        <v>0</v>
      </c>
      <c r="AD108" s="7"/>
      <c r="AE108" s="29" t="s">
        <v>3</v>
      </c>
      <c r="AF108" s="30">
        <v>9</v>
      </c>
      <c r="AG108" s="68"/>
      <c r="AH108" s="68"/>
      <c r="AI108" s="25">
        <f t="shared" si="86"/>
        <v>0</v>
      </c>
      <c r="AJ108" s="22">
        <f t="shared" si="87"/>
        <v>0</v>
      </c>
      <c r="AK108" s="22">
        <f t="shared" si="88"/>
        <v>0</v>
      </c>
      <c r="AL108" s="7"/>
      <c r="AM108" s="45" t="s">
        <v>3</v>
      </c>
      <c r="AN108" s="30">
        <f t="shared" si="89"/>
        <v>17</v>
      </c>
      <c r="AO108" s="25">
        <f t="shared" si="90"/>
        <v>0</v>
      </c>
      <c r="AP108" s="22">
        <f t="shared" si="91"/>
        <v>0</v>
      </c>
      <c r="AQ108" s="22">
        <f t="shared" si="92"/>
        <v>0</v>
      </c>
    </row>
    <row r="109" spans="1:43" ht="15" x14ac:dyDescent="0.2">
      <c r="A109" s="29" t="s">
        <v>4</v>
      </c>
      <c r="B109" s="30">
        <v>13</v>
      </c>
      <c r="C109" s="68"/>
      <c r="D109" s="68"/>
      <c r="E109" s="25">
        <f t="shared" si="73"/>
        <v>0</v>
      </c>
      <c r="F109" s="22">
        <f t="shared" si="74"/>
        <v>0</v>
      </c>
      <c r="G109" s="22">
        <f t="shared" si="75"/>
        <v>0</v>
      </c>
      <c r="H109" s="7"/>
      <c r="I109" s="29" t="s">
        <v>4</v>
      </c>
      <c r="J109" s="30">
        <v>14</v>
      </c>
      <c r="K109" s="68"/>
      <c r="L109" s="68"/>
      <c r="M109" s="25">
        <f t="shared" si="76"/>
        <v>16.152984394132819</v>
      </c>
      <c r="N109" s="22">
        <f t="shared" si="77"/>
        <v>4.4254751764747448E-2</v>
      </c>
      <c r="O109" s="22">
        <f t="shared" si="78"/>
        <v>3.1610536974819605</v>
      </c>
      <c r="P109" s="42"/>
      <c r="Q109" s="45" t="s">
        <v>4</v>
      </c>
      <c r="R109" s="30">
        <f t="shared" si="79"/>
        <v>27</v>
      </c>
      <c r="S109" s="25">
        <f t="shared" si="80"/>
        <v>16.152984394132819</v>
      </c>
      <c r="T109" s="22">
        <f t="shared" si="81"/>
        <v>4.4254751764747448E-2</v>
      </c>
      <c r="U109" s="22">
        <f t="shared" si="82"/>
        <v>1.6390648801758314</v>
      </c>
      <c r="V109" s="7"/>
      <c r="W109" s="29" t="s">
        <v>4</v>
      </c>
      <c r="X109" s="30">
        <v>6</v>
      </c>
      <c r="Y109" s="68"/>
      <c r="Z109" s="68"/>
      <c r="AA109" s="25">
        <f t="shared" si="83"/>
        <v>0</v>
      </c>
      <c r="AB109" s="22">
        <f t="shared" si="84"/>
        <v>0</v>
      </c>
      <c r="AC109" s="22">
        <f t="shared" si="85"/>
        <v>0</v>
      </c>
      <c r="AD109" s="7"/>
      <c r="AE109" s="29" t="s">
        <v>4</v>
      </c>
      <c r="AF109" s="30">
        <v>10</v>
      </c>
      <c r="AG109" s="68"/>
      <c r="AH109" s="68"/>
      <c r="AI109" s="25">
        <f t="shared" si="86"/>
        <v>0</v>
      </c>
      <c r="AJ109" s="22">
        <f t="shared" si="87"/>
        <v>0</v>
      </c>
      <c r="AK109" s="22">
        <f t="shared" si="88"/>
        <v>0</v>
      </c>
      <c r="AL109" s="7"/>
      <c r="AM109" s="45" t="s">
        <v>4</v>
      </c>
      <c r="AN109" s="30">
        <f t="shared" si="89"/>
        <v>16</v>
      </c>
      <c r="AO109" s="25">
        <f t="shared" si="90"/>
        <v>0</v>
      </c>
      <c r="AP109" s="22">
        <f t="shared" si="91"/>
        <v>0</v>
      </c>
      <c r="AQ109" s="22">
        <f t="shared" si="92"/>
        <v>0</v>
      </c>
    </row>
    <row r="110" spans="1:43" ht="15" x14ac:dyDescent="0.2">
      <c r="A110" s="29" t="s">
        <v>5</v>
      </c>
      <c r="B110" s="30">
        <v>18</v>
      </c>
      <c r="C110" s="68"/>
      <c r="D110" s="68"/>
      <c r="E110" s="25">
        <f t="shared" si="73"/>
        <v>0</v>
      </c>
      <c r="F110" s="22">
        <f t="shared" si="74"/>
        <v>0</v>
      </c>
      <c r="G110" s="22">
        <f t="shared" si="75"/>
        <v>0</v>
      </c>
      <c r="H110" s="7"/>
      <c r="I110" s="29" t="s">
        <v>5</v>
      </c>
      <c r="J110" s="30">
        <v>16</v>
      </c>
      <c r="K110" s="68"/>
      <c r="L110" s="68"/>
      <c r="M110" s="25">
        <f t="shared" si="76"/>
        <v>0</v>
      </c>
      <c r="N110" s="22">
        <f t="shared" si="77"/>
        <v>0</v>
      </c>
      <c r="O110" s="22">
        <f t="shared" si="78"/>
        <v>0</v>
      </c>
      <c r="P110" s="42"/>
      <c r="Q110" s="45" t="s">
        <v>5</v>
      </c>
      <c r="R110" s="30">
        <f t="shared" si="79"/>
        <v>34</v>
      </c>
      <c r="S110" s="25">
        <f t="shared" si="80"/>
        <v>0</v>
      </c>
      <c r="T110" s="22">
        <f t="shared" si="81"/>
        <v>0</v>
      </c>
      <c r="U110" s="22">
        <f t="shared" si="82"/>
        <v>0</v>
      </c>
      <c r="V110" s="7"/>
      <c r="W110" s="29" t="s">
        <v>5</v>
      </c>
      <c r="X110" s="30">
        <v>13</v>
      </c>
      <c r="Y110" s="68"/>
      <c r="Z110" s="68"/>
      <c r="AA110" s="25">
        <f t="shared" si="83"/>
        <v>0</v>
      </c>
      <c r="AB110" s="22">
        <f t="shared" si="84"/>
        <v>0</v>
      </c>
      <c r="AC110" s="22">
        <f t="shared" si="85"/>
        <v>0</v>
      </c>
      <c r="AD110" s="7"/>
      <c r="AE110" s="29" t="s">
        <v>5</v>
      </c>
      <c r="AF110" s="30">
        <v>10</v>
      </c>
      <c r="AG110" s="68"/>
      <c r="AH110" s="68"/>
      <c r="AI110" s="25">
        <f t="shared" si="86"/>
        <v>0</v>
      </c>
      <c r="AJ110" s="22">
        <f t="shared" si="87"/>
        <v>0</v>
      </c>
      <c r="AK110" s="22">
        <f t="shared" si="88"/>
        <v>0</v>
      </c>
      <c r="AL110" s="7"/>
      <c r="AM110" s="45" t="s">
        <v>5</v>
      </c>
      <c r="AN110" s="30">
        <f t="shared" si="89"/>
        <v>23</v>
      </c>
      <c r="AO110" s="25">
        <f t="shared" si="90"/>
        <v>0</v>
      </c>
      <c r="AP110" s="22">
        <f t="shared" si="91"/>
        <v>0</v>
      </c>
      <c r="AQ110" s="22">
        <f t="shared" si="92"/>
        <v>0</v>
      </c>
    </row>
    <row r="111" spans="1:43" ht="15" x14ac:dyDescent="0.2">
      <c r="A111" s="29" t="s">
        <v>6</v>
      </c>
      <c r="B111" s="30">
        <v>16</v>
      </c>
      <c r="C111" s="68"/>
      <c r="D111" s="68"/>
      <c r="E111" s="25">
        <f t="shared" si="73"/>
        <v>0</v>
      </c>
      <c r="F111" s="22">
        <f t="shared" si="74"/>
        <v>0</v>
      </c>
      <c r="G111" s="22">
        <f t="shared" si="75"/>
        <v>0</v>
      </c>
      <c r="H111" s="7"/>
      <c r="I111" s="29" t="s">
        <v>6</v>
      </c>
      <c r="J111" s="30">
        <v>15</v>
      </c>
      <c r="K111" s="68"/>
      <c r="L111" s="68"/>
      <c r="M111" s="25">
        <f t="shared" si="76"/>
        <v>2.8658520699267904</v>
      </c>
      <c r="N111" s="22">
        <f t="shared" si="77"/>
        <v>7.8516495066487408E-3</v>
      </c>
      <c r="O111" s="22">
        <f t="shared" si="78"/>
        <v>0.52344330044324938</v>
      </c>
      <c r="P111" s="42"/>
      <c r="Q111" s="45" t="s">
        <v>6</v>
      </c>
      <c r="R111" s="30">
        <f t="shared" si="79"/>
        <v>31</v>
      </c>
      <c r="S111" s="25">
        <f t="shared" si="80"/>
        <v>2.8658520699267904</v>
      </c>
      <c r="T111" s="22">
        <f t="shared" si="81"/>
        <v>7.8516495066487408E-3</v>
      </c>
      <c r="U111" s="22">
        <f t="shared" si="82"/>
        <v>0.2532790163435078</v>
      </c>
      <c r="V111" s="7"/>
      <c r="W111" s="29" t="s">
        <v>6</v>
      </c>
      <c r="X111" s="30">
        <v>8</v>
      </c>
      <c r="Y111" s="68"/>
      <c r="Z111" s="68"/>
      <c r="AA111" s="25">
        <f t="shared" si="83"/>
        <v>0</v>
      </c>
      <c r="AB111" s="22">
        <f t="shared" si="84"/>
        <v>0</v>
      </c>
      <c r="AC111" s="22">
        <f t="shared" si="85"/>
        <v>0</v>
      </c>
      <c r="AD111" s="7"/>
      <c r="AE111" s="29" t="s">
        <v>6</v>
      </c>
      <c r="AF111" s="30">
        <v>7</v>
      </c>
      <c r="AG111" s="68"/>
      <c r="AH111" s="68"/>
      <c r="AI111" s="25">
        <f t="shared" si="86"/>
        <v>16.934580413203761</v>
      </c>
      <c r="AJ111" s="22">
        <f t="shared" si="87"/>
        <v>4.6396110721106193E-2</v>
      </c>
      <c r="AK111" s="22">
        <f t="shared" si="88"/>
        <v>6.6280158173008852</v>
      </c>
      <c r="AL111" s="7"/>
      <c r="AM111" s="45" t="s">
        <v>6</v>
      </c>
      <c r="AN111" s="30">
        <f t="shared" si="89"/>
        <v>15</v>
      </c>
      <c r="AO111" s="25">
        <f t="shared" si="90"/>
        <v>16.934580413203761</v>
      </c>
      <c r="AP111" s="22">
        <f t="shared" si="91"/>
        <v>4.6396110721106193E-2</v>
      </c>
      <c r="AQ111" s="22">
        <f t="shared" si="92"/>
        <v>3.0930740480737464</v>
      </c>
    </row>
    <row r="112" spans="1:43" ht="15" x14ac:dyDescent="0.2">
      <c r="A112" s="29" t="s">
        <v>7</v>
      </c>
      <c r="B112" s="30">
        <v>18</v>
      </c>
      <c r="C112" s="68"/>
      <c r="D112" s="68"/>
      <c r="E112" s="25">
        <f t="shared" si="73"/>
        <v>0</v>
      </c>
      <c r="F112" s="22">
        <f t="shared" si="74"/>
        <v>0</v>
      </c>
      <c r="G112" s="22">
        <f t="shared" si="75"/>
        <v>0</v>
      </c>
      <c r="H112" s="7"/>
      <c r="I112" s="29" t="s">
        <v>7</v>
      </c>
      <c r="J112" s="30">
        <v>6</v>
      </c>
      <c r="K112" s="68"/>
      <c r="L112" s="68"/>
      <c r="M112" s="25">
        <f t="shared" si="76"/>
        <v>1.8237240444988667</v>
      </c>
      <c r="N112" s="22">
        <f t="shared" si="77"/>
        <v>4.9965042315037447E-3</v>
      </c>
      <c r="O112" s="22">
        <f t="shared" si="78"/>
        <v>0.83275070525062411</v>
      </c>
      <c r="P112" s="42"/>
      <c r="Q112" s="45" t="s">
        <v>7</v>
      </c>
      <c r="R112" s="30">
        <f t="shared" si="79"/>
        <v>24</v>
      </c>
      <c r="S112" s="25">
        <f t="shared" si="80"/>
        <v>1.8237240444988667</v>
      </c>
      <c r="T112" s="22">
        <f t="shared" si="81"/>
        <v>4.9965042315037447E-3</v>
      </c>
      <c r="U112" s="22">
        <f t="shared" si="82"/>
        <v>0.20818767631265603</v>
      </c>
      <c r="V112" s="7"/>
      <c r="W112" s="29" t="s">
        <v>7</v>
      </c>
      <c r="X112" s="30">
        <v>24</v>
      </c>
      <c r="Y112" s="68"/>
      <c r="Z112" s="68"/>
      <c r="AA112" s="25">
        <f t="shared" si="83"/>
        <v>0</v>
      </c>
      <c r="AB112" s="22">
        <f t="shared" si="84"/>
        <v>0</v>
      </c>
      <c r="AC112" s="22">
        <f t="shared" si="85"/>
        <v>0</v>
      </c>
      <c r="AD112" s="7"/>
      <c r="AE112" s="29" t="s">
        <v>7</v>
      </c>
      <c r="AF112" s="30">
        <v>12</v>
      </c>
      <c r="AG112" s="68"/>
      <c r="AH112" s="68"/>
      <c r="AI112" s="25">
        <f t="shared" si="86"/>
        <v>360.31576479170468</v>
      </c>
      <c r="AJ112" s="22">
        <f t="shared" si="87"/>
        <v>0.98716647888138265</v>
      </c>
      <c r="AK112" s="22">
        <f t="shared" si="88"/>
        <v>82.263873240115217</v>
      </c>
      <c r="AL112" s="7"/>
      <c r="AM112" s="45" t="s">
        <v>7</v>
      </c>
      <c r="AN112" s="30">
        <f t="shared" si="89"/>
        <v>36</v>
      </c>
      <c r="AO112" s="25">
        <f t="shared" si="90"/>
        <v>360.31576479170468</v>
      </c>
      <c r="AP112" s="22">
        <f t="shared" si="91"/>
        <v>0.98716647888138265</v>
      </c>
      <c r="AQ112" s="22">
        <f t="shared" si="92"/>
        <v>27.421291080038408</v>
      </c>
    </row>
    <row r="113" spans="1:43" ht="15" x14ac:dyDescent="0.2">
      <c r="A113" s="29" t="s">
        <v>8</v>
      </c>
      <c r="B113" s="30">
        <v>17</v>
      </c>
      <c r="C113" s="68"/>
      <c r="D113" s="68"/>
      <c r="E113" s="25">
        <f t="shared" si="73"/>
        <v>0</v>
      </c>
      <c r="F113" s="22">
        <f t="shared" si="74"/>
        <v>0</v>
      </c>
      <c r="G113" s="22">
        <f t="shared" si="75"/>
        <v>0</v>
      </c>
      <c r="H113" s="7"/>
      <c r="I113" s="29" t="s">
        <v>8</v>
      </c>
      <c r="J113" s="30">
        <v>20</v>
      </c>
      <c r="K113" s="68"/>
      <c r="L113" s="68"/>
      <c r="M113" s="25">
        <f t="shared" si="76"/>
        <v>0</v>
      </c>
      <c r="N113" s="22">
        <f t="shared" si="77"/>
        <v>0</v>
      </c>
      <c r="O113" s="22">
        <f t="shared" si="78"/>
        <v>0</v>
      </c>
      <c r="P113" s="42"/>
      <c r="Q113" s="45" t="s">
        <v>8</v>
      </c>
      <c r="R113" s="30">
        <f t="shared" si="79"/>
        <v>37</v>
      </c>
      <c r="S113" s="25">
        <f t="shared" si="80"/>
        <v>0</v>
      </c>
      <c r="T113" s="22">
        <f t="shared" si="81"/>
        <v>0</v>
      </c>
      <c r="U113" s="22">
        <f t="shared" si="82"/>
        <v>0</v>
      </c>
      <c r="V113" s="7"/>
      <c r="W113" s="29" t="s">
        <v>8</v>
      </c>
      <c r="X113" s="30">
        <v>17</v>
      </c>
      <c r="Y113" s="68"/>
      <c r="Z113" s="68"/>
      <c r="AA113" s="25">
        <f t="shared" si="83"/>
        <v>0</v>
      </c>
      <c r="AB113" s="22">
        <f t="shared" si="84"/>
        <v>0</v>
      </c>
      <c r="AC113" s="22">
        <f t="shared" si="85"/>
        <v>0</v>
      </c>
      <c r="AD113" s="7"/>
      <c r="AE113" s="29" t="s">
        <v>8</v>
      </c>
      <c r="AF113" s="30">
        <v>12</v>
      </c>
      <c r="AG113" s="68"/>
      <c r="AH113" s="68"/>
      <c r="AI113" s="25">
        <f t="shared" si="86"/>
        <v>0</v>
      </c>
      <c r="AJ113" s="22">
        <f t="shared" si="87"/>
        <v>0</v>
      </c>
      <c r="AK113" s="22">
        <f t="shared" si="88"/>
        <v>0</v>
      </c>
      <c r="AL113" s="7"/>
      <c r="AM113" s="45" t="s">
        <v>8</v>
      </c>
      <c r="AN113" s="30">
        <f t="shared" si="89"/>
        <v>29</v>
      </c>
      <c r="AO113" s="25">
        <f t="shared" si="90"/>
        <v>0</v>
      </c>
      <c r="AP113" s="22">
        <f t="shared" si="91"/>
        <v>0</v>
      </c>
      <c r="AQ113" s="22">
        <f t="shared" si="92"/>
        <v>0</v>
      </c>
    </row>
    <row r="114" spans="1:43" ht="15" x14ac:dyDescent="0.2">
      <c r="A114" s="29" t="s">
        <v>9</v>
      </c>
      <c r="B114" s="30">
        <v>23</v>
      </c>
      <c r="C114" s="68"/>
      <c r="D114" s="68"/>
      <c r="E114" s="25">
        <f t="shared" si="73"/>
        <v>0</v>
      </c>
      <c r="F114" s="22">
        <f t="shared" si="74"/>
        <v>0</v>
      </c>
      <c r="G114" s="22">
        <f t="shared" si="75"/>
        <v>0</v>
      </c>
      <c r="H114" s="7"/>
      <c r="I114" s="29" t="s">
        <v>9</v>
      </c>
      <c r="J114" s="30">
        <v>22</v>
      </c>
      <c r="K114" s="68"/>
      <c r="L114" s="68"/>
      <c r="M114" s="25">
        <f t="shared" si="76"/>
        <v>7.8159601907094292</v>
      </c>
      <c r="N114" s="22">
        <f t="shared" si="77"/>
        <v>2.1413589563587476E-2</v>
      </c>
      <c r="O114" s="22">
        <f t="shared" si="78"/>
        <v>0.97334498016306703</v>
      </c>
      <c r="P114" s="42"/>
      <c r="Q114" s="45" t="s">
        <v>9</v>
      </c>
      <c r="R114" s="30">
        <f t="shared" si="79"/>
        <v>45</v>
      </c>
      <c r="S114" s="25">
        <f t="shared" si="80"/>
        <v>7.8159601907094292</v>
      </c>
      <c r="T114" s="22">
        <f t="shared" si="81"/>
        <v>2.1413589563587476E-2</v>
      </c>
      <c r="U114" s="22">
        <f t="shared" si="82"/>
        <v>0.47585754585749945</v>
      </c>
      <c r="V114" s="7"/>
      <c r="W114" s="29" t="s">
        <v>9</v>
      </c>
      <c r="X114" s="30">
        <v>12</v>
      </c>
      <c r="Y114" s="68"/>
      <c r="Z114" s="68"/>
      <c r="AA114" s="25">
        <f t="shared" si="83"/>
        <v>152.67175572519085</v>
      </c>
      <c r="AB114" s="22">
        <f t="shared" si="84"/>
        <v>0.41827878280874203</v>
      </c>
      <c r="AC114" s="22">
        <f t="shared" si="85"/>
        <v>34.85656523406184</v>
      </c>
      <c r="AD114" s="7"/>
      <c r="AE114" s="29" t="s">
        <v>9</v>
      </c>
      <c r="AF114" s="30">
        <v>11</v>
      </c>
      <c r="AG114" s="68"/>
      <c r="AH114" s="68"/>
      <c r="AI114" s="25">
        <f t="shared" si="86"/>
        <v>23.70841257848527</v>
      </c>
      <c r="AJ114" s="22">
        <f t="shared" si="87"/>
        <v>6.4954555009548678E-2</v>
      </c>
      <c r="AK114" s="22">
        <f t="shared" si="88"/>
        <v>5.9049595463226074</v>
      </c>
      <c r="AL114" s="7"/>
      <c r="AM114" s="45" t="s">
        <v>9</v>
      </c>
      <c r="AN114" s="30">
        <f t="shared" si="89"/>
        <v>23</v>
      </c>
      <c r="AO114" s="25">
        <f t="shared" si="90"/>
        <v>176.38016830367613</v>
      </c>
      <c r="AP114" s="22">
        <f t="shared" si="91"/>
        <v>0.48323333781829075</v>
      </c>
      <c r="AQ114" s="22">
        <f t="shared" si="92"/>
        <v>21.010145122534379</v>
      </c>
    </row>
    <row r="115" spans="1:43" ht="15" x14ac:dyDescent="0.2">
      <c r="A115" s="29" t="s">
        <v>10</v>
      </c>
      <c r="B115" s="30">
        <v>20</v>
      </c>
      <c r="C115" s="68"/>
      <c r="D115" s="68"/>
      <c r="E115" s="25">
        <f t="shared" si="73"/>
        <v>0</v>
      </c>
      <c r="F115" s="22">
        <f t="shared" si="74"/>
        <v>0</v>
      </c>
      <c r="G115" s="22">
        <f t="shared" si="75"/>
        <v>0</v>
      </c>
      <c r="H115" s="7"/>
      <c r="I115" s="29" t="s">
        <v>10</v>
      </c>
      <c r="J115" s="30">
        <v>17</v>
      </c>
      <c r="K115" s="68"/>
      <c r="L115" s="68"/>
      <c r="M115" s="25">
        <f t="shared" si="76"/>
        <v>19.018836464059611</v>
      </c>
      <c r="N115" s="22">
        <f t="shared" si="77"/>
        <v>5.2106401271396194E-2</v>
      </c>
      <c r="O115" s="22">
        <f t="shared" si="78"/>
        <v>3.0650824277291879</v>
      </c>
      <c r="P115" s="42"/>
      <c r="Q115" s="45" t="s">
        <v>10</v>
      </c>
      <c r="R115" s="30">
        <f t="shared" si="79"/>
        <v>37</v>
      </c>
      <c r="S115" s="25">
        <f t="shared" si="80"/>
        <v>19.018836464059611</v>
      </c>
      <c r="T115" s="22">
        <f t="shared" si="81"/>
        <v>5.2106401271396194E-2</v>
      </c>
      <c r="U115" s="22">
        <f t="shared" si="82"/>
        <v>1.4082811154431405</v>
      </c>
      <c r="V115" s="7"/>
      <c r="W115" s="29" t="s">
        <v>10</v>
      </c>
      <c r="X115" s="30">
        <v>12</v>
      </c>
      <c r="Y115" s="68"/>
      <c r="Z115" s="68"/>
      <c r="AA115" s="25">
        <f t="shared" si="83"/>
        <v>79.722793945236177</v>
      </c>
      <c r="AB115" s="22">
        <f t="shared" si="84"/>
        <v>0.21841861354859227</v>
      </c>
      <c r="AC115" s="22">
        <f t="shared" si="85"/>
        <v>18.201551129049353</v>
      </c>
      <c r="AD115" s="7"/>
      <c r="AE115" s="29" t="s">
        <v>10</v>
      </c>
      <c r="AF115" s="30">
        <v>21</v>
      </c>
      <c r="AG115" s="68"/>
      <c r="AH115" s="68"/>
      <c r="AI115" s="25">
        <f t="shared" si="86"/>
        <v>338.4310762577183</v>
      </c>
      <c r="AJ115" s="22">
        <f t="shared" si="87"/>
        <v>0.92720842810333781</v>
      </c>
      <c r="AK115" s="22">
        <f t="shared" si="88"/>
        <v>44.152782290635137</v>
      </c>
      <c r="AL115" s="7"/>
      <c r="AM115" s="45" t="s">
        <v>10</v>
      </c>
      <c r="AN115" s="30">
        <f t="shared" si="89"/>
        <v>33</v>
      </c>
      <c r="AO115" s="25">
        <f t="shared" si="90"/>
        <v>418.15387020295447</v>
      </c>
      <c r="AP115" s="22">
        <f t="shared" si="91"/>
        <v>1.1456270416519301</v>
      </c>
      <c r="AQ115" s="22">
        <f t="shared" si="92"/>
        <v>34.715970959149395</v>
      </c>
    </row>
    <row r="116" spans="1:43" ht="15" x14ac:dyDescent="0.2">
      <c r="A116" s="29" t="s">
        <v>11</v>
      </c>
      <c r="B116" s="30">
        <v>28</v>
      </c>
      <c r="C116" s="68"/>
      <c r="D116" s="68"/>
      <c r="E116" s="25">
        <f t="shared" si="73"/>
        <v>0</v>
      </c>
      <c r="F116" s="22">
        <f t="shared" si="74"/>
        <v>0</v>
      </c>
      <c r="G116" s="22">
        <f t="shared" si="75"/>
        <v>0</v>
      </c>
      <c r="H116" s="7"/>
      <c r="I116" s="29" t="s">
        <v>11</v>
      </c>
      <c r="J116" s="30">
        <v>21</v>
      </c>
      <c r="K116" s="68"/>
      <c r="L116" s="68"/>
      <c r="M116" s="25">
        <f t="shared" si="76"/>
        <v>86.757158116874663</v>
      </c>
      <c r="N116" s="22">
        <f t="shared" si="77"/>
        <v>0.23769084415582101</v>
      </c>
      <c r="O116" s="22">
        <f t="shared" si="78"/>
        <v>11.318611626467668</v>
      </c>
      <c r="P116" s="42"/>
      <c r="Q116" s="45" t="s">
        <v>11</v>
      </c>
      <c r="R116" s="30">
        <f t="shared" si="79"/>
        <v>49</v>
      </c>
      <c r="S116" s="25">
        <f t="shared" si="80"/>
        <v>86.757158116874663</v>
      </c>
      <c r="T116" s="22">
        <f t="shared" si="81"/>
        <v>0.23769084415582101</v>
      </c>
      <c r="U116" s="22">
        <f t="shared" si="82"/>
        <v>4.8508335542004284</v>
      </c>
      <c r="V116" s="7"/>
      <c r="W116" s="29" t="s">
        <v>11</v>
      </c>
      <c r="X116" s="30">
        <v>19</v>
      </c>
      <c r="Y116" s="68"/>
      <c r="Z116" s="68"/>
      <c r="AA116" s="25">
        <f t="shared" si="83"/>
        <v>5.2106401271396194</v>
      </c>
      <c r="AB116" s="22">
        <f t="shared" si="84"/>
        <v>1.4275726375724985E-2</v>
      </c>
      <c r="AC116" s="22">
        <f t="shared" si="85"/>
        <v>0.75135401977499916</v>
      </c>
      <c r="AD116" s="7"/>
      <c r="AE116" s="29" t="s">
        <v>11</v>
      </c>
      <c r="AF116" s="30">
        <v>21</v>
      </c>
      <c r="AG116" s="68"/>
      <c r="AH116" s="68"/>
      <c r="AI116" s="25">
        <f t="shared" si="86"/>
        <v>69.56204569731392</v>
      </c>
      <c r="AJ116" s="22">
        <f t="shared" si="87"/>
        <v>0.19058094711592855</v>
      </c>
      <c r="AK116" s="22">
        <f t="shared" si="88"/>
        <v>9.0752831959965974</v>
      </c>
      <c r="AL116" s="7"/>
      <c r="AM116" s="45" t="s">
        <v>11</v>
      </c>
      <c r="AN116" s="30">
        <f t="shared" si="89"/>
        <v>40</v>
      </c>
      <c r="AO116" s="25">
        <f t="shared" si="90"/>
        <v>74.772685824453532</v>
      </c>
      <c r="AP116" s="22">
        <f t="shared" si="91"/>
        <v>0.20485667349165351</v>
      </c>
      <c r="AQ116" s="22">
        <f t="shared" si="92"/>
        <v>5.1214168372913376</v>
      </c>
    </row>
    <row r="117" spans="1:43" ht="15" x14ac:dyDescent="0.2">
      <c r="A117" s="29" t="s">
        <v>12</v>
      </c>
      <c r="B117" s="30">
        <v>29</v>
      </c>
      <c r="C117" s="68"/>
      <c r="D117" s="68"/>
      <c r="E117" s="25">
        <f t="shared" si="73"/>
        <v>4.9501081207826383</v>
      </c>
      <c r="F117" s="22">
        <f t="shared" si="74"/>
        <v>1.3561940056938735E-2</v>
      </c>
      <c r="G117" s="22">
        <f t="shared" si="75"/>
        <v>0.46765310541168054</v>
      </c>
      <c r="H117" s="7"/>
      <c r="I117" s="29" t="s">
        <v>12</v>
      </c>
      <c r="J117" s="30">
        <v>24</v>
      </c>
      <c r="K117" s="68"/>
      <c r="L117" s="68"/>
      <c r="M117" s="25">
        <f t="shared" si="76"/>
        <v>90.404606205872398</v>
      </c>
      <c r="N117" s="22">
        <f t="shared" si="77"/>
        <v>0.2476838526188285</v>
      </c>
      <c r="O117" s="22">
        <f t="shared" si="78"/>
        <v>10.320160525784519</v>
      </c>
      <c r="P117" s="42"/>
      <c r="Q117" s="45" t="s">
        <v>12</v>
      </c>
      <c r="R117" s="30">
        <f t="shared" si="79"/>
        <v>53</v>
      </c>
      <c r="S117" s="25">
        <f t="shared" si="80"/>
        <v>95.354714326655042</v>
      </c>
      <c r="T117" s="22">
        <f t="shared" si="81"/>
        <v>0.26124579267576725</v>
      </c>
      <c r="U117" s="22">
        <f t="shared" si="82"/>
        <v>4.9291658995427783</v>
      </c>
      <c r="V117" s="7"/>
      <c r="W117" s="29" t="s">
        <v>12</v>
      </c>
      <c r="X117" s="30">
        <v>24</v>
      </c>
      <c r="Y117" s="68"/>
      <c r="Z117" s="68"/>
      <c r="AA117" s="25">
        <f t="shared" si="83"/>
        <v>0</v>
      </c>
      <c r="AB117" s="22">
        <f t="shared" si="84"/>
        <v>0</v>
      </c>
      <c r="AC117" s="22">
        <f t="shared" si="85"/>
        <v>0</v>
      </c>
      <c r="AD117" s="7"/>
      <c r="AE117" s="29" t="s">
        <v>12</v>
      </c>
      <c r="AF117" s="30">
        <v>18</v>
      </c>
      <c r="AG117" s="68"/>
      <c r="AH117" s="68"/>
      <c r="AI117" s="25">
        <f t="shared" si="86"/>
        <v>256.10296224891226</v>
      </c>
      <c r="AJ117" s="22">
        <f t="shared" si="87"/>
        <v>0.70165195136688296</v>
      </c>
      <c r="AK117" s="22">
        <f t="shared" si="88"/>
        <v>38.980663964826832</v>
      </c>
      <c r="AL117" s="7"/>
      <c r="AM117" s="45" t="s">
        <v>12</v>
      </c>
      <c r="AN117" s="30">
        <f t="shared" si="89"/>
        <v>42</v>
      </c>
      <c r="AO117" s="25">
        <f t="shared" si="90"/>
        <v>256.10296224891226</v>
      </c>
      <c r="AP117" s="22">
        <f t="shared" si="91"/>
        <v>0.70165195136688296</v>
      </c>
      <c r="AQ117" s="22">
        <f t="shared" si="92"/>
        <v>16.705998842068645</v>
      </c>
    </row>
    <row r="118" spans="1:43" ht="15" x14ac:dyDescent="0.2">
      <c r="A118" s="29" t="s">
        <v>13</v>
      </c>
      <c r="B118" s="30">
        <v>25</v>
      </c>
      <c r="C118" s="68"/>
      <c r="D118" s="68"/>
      <c r="E118" s="25">
        <f t="shared" si="73"/>
        <v>40.12192897897507</v>
      </c>
      <c r="F118" s="22">
        <f t="shared" si="74"/>
        <v>0.10992309309308239</v>
      </c>
      <c r="G118" s="22">
        <f t="shared" si="75"/>
        <v>4.3969237237232957</v>
      </c>
      <c r="H118" s="7"/>
      <c r="I118" s="29" t="s">
        <v>13</v>
      </c>
      <c r="J118" s="30">
        <v>18</v>
      </c>
      <c r="K118" s="68"/>
      <c r="L118" s="68"/>
      <c r="M118" s="25">
        <f t="shared" si="76"/>
        <v>66.696193627387132</v>
      </c>
      <c r="N118" s="22">
        <f t="shared" si="77"/>
        <v>0.18272929760927981</v>
      </c>
      <c r="O118" s="22">
        <f t="shared" si="78"/>
        <v>10.151627644959989</v>
      </c>
      <c r="P118" s="42"/>
      <c r="Q118" s="45" t="s">
        <v>13</v>
      </c>
      <c r="R118" s="30">
        <f t="shared" si="79"/>
        <v>43</v>
      </c>
      <c r="S118" s="25">
        <f t="shared" si="80"/>
        <v>106.81812260636221</v>
      </c>
      <c r="T118" s="22">
        <f t="shared" si="81"/>
        <v>0.29265239070236221</v>
      </c>
      <c r="U118" s="22">
        <f t="shared" si="82"/>
        <v>6.8058695512177261</v>
      </c>
      <c r="V118" s="7"/>
      <c r="W118" s="29" t="s">
        <v>13</v>
      </c>
      <c r="X118" s="30">
        <v>20</v>
      </c>
      <c r="Y118" s="68"/>
      <c r="Z118" s="68"/>
      <c r="AA118" s="25">
        <f t="shared" si="83"/>
        <v>10.421280254279239</v>
      </c>
      <c r="AB118" s="22">
        <f t="shared" si="84"/>
        <v>2.855145275144997E-2</v>
      </c>
      <c r="AC118" s="22">
        <f t="shared" si="85"/>
        <v>1.4275726375724984</v>
      </c>
      <c r="AD118" s="7"/>
      <c r="AE118" s="29" t="s">
        <v>13</v>
      </c>
      <c r="AF118" s="30">
        <v>13</v>
      </c>
      <c r="AG118" s="68"/>
      <c r="AH118" s="68"/>
      <c r="AI118" s="25">
        <f t="shared" si="86"/>
        <v>270.6927546049032</v>
      </c>
      <c r="AJ118" s="22">
        <f t="shared" si="87"/>
        <v>0.74162398521891293</v>
      </c>
      <c r="AK118" s="22">
        <f t="shared" si="88"/>
        <v>57.047998862993303</v>
      </c>
      <c r="AL118" s="7"/>
      <c r="AM118" s="45" t="s">
        <v>13</v>
      </c>
      <c r="AN118" s="30">
        <f t="shared" si="89"/>
        <v>33</v>
      </c>
      <c r="AO118" s="25">
        <f t="shared" si="90"/>
        <v>281.11403485918242</v>
      </c>
      <c r="AP118" s="22">
        <f t="shared" si="91"/>
        <v>0.77017543797036281</v>
      </c>
      <c r="AQ118" s="22">
        <f t="shared" si="92"/>
        <v>23.33864963546554</v>
      </c>
    </row>
    <row r="119" spans="1:43" ht="15" x14ac:dyDescent="0.2">
      <c r="A119" s="29" t="s">
        <v>14</v>
      </c>
      <c r="B119" s="30">
        <v>19</v>
      </c>
      <c r="C119" s="68"/>
      <c r="D119" s="68"/>
      <c r="E119" s="25">
        <f t="shared" si="73"/>
        <v>46.374697131542611</v>
      </c>
      <c r="F119" s="22">
        <f t="shared" si="74"/>
        <v>0.12705396474395236</v>
      </c>
      <c r="G119" s="22">
        <f t="shared" si="75"/>
        <v>6.6870507759974931</v>
      </c>
      <c r="H119" s="7"/>
      <c r="I119" s="29" t="s">
        <v>14</v>
      </c>
      <c r="J119" s="30">
        <v>24</v>
      </c>
      <c r="K119" s="68"/>
      <c r="L119" s="68"/>
      <c r="M119" s="25">
        <f t="shared" si="76"/>
        <v>70.083109710027884</v>
      </c>
      <c r="N119" s="22">
        <f t="shared" si="77"/>
        <v>0.19200851975350106</v>
      </c>
      <c r="O119" s="22">
        <f t="shared" si="78"/>
        <v>8.0003549897292121</v>
      </c>
      <c r="P119" s="42"/>
      <c r="Q119" s="45" t="s">
        <v>14</v>
      </c>
      <c r="R119" s="30">
        <f t="shared" si="79"/>
        <v>43</v>
      </c>
      <c r="S119" s="25">
        <f t="shared" si="80"/>
        <v>116.45780684157049</v>
      </c>
      <c r="T119" s="22">
        <f t="shared" si="81"/>
        <v>0.31906248449745339</v>
      </c>
      <c r="U119" s="22">
        <f t="shared" si="82"/>
        <v>7.420057779010544</v>
      </c>
      <c r="V119" s="7"/>
      <c r="W119" s="29" t="s">
        <v>14</v>
      </c>
      <c r="X119" s="30">
        <v>33</v>
      </c>
      <c r="Y119" s="68"/>
      <c r="Z119" s="68"/>
      <c r="AA119" s="25">
        <f t="shared" si="83"/>
        <v>27.876924680196964</v>
      </c>
      <c r="AB119" s="22">
        <f t="shared" si="84"/>
        <v>7.6375136110128666E-2</v>
      </c>
      <c r="AC119" s="22">
        <f t="shared" si="85"/>
        <v>2.3143980639432931</v>
      </c>
      <c r="AD119" s="7"/>
      <c r="AE119" s="29" t="s">
        <v>14</v>
      </c>
      <c r="AF119" s="30">
        <v>29</v>
      </c>
      <c r="AG119" s="68"/>
      <c r="AH119" s="68"/>
      <c r="AI119" s="25">
        <f t="shared" si="86"/>
        <v>497.87666414819063</v>
      </c>
      <c r="AJ119" s="22">
        <f t="shared" si="87"/>
        <v>1.3640456552005222</v>
      </c>
      <c r="AK119" s="22">
        <f t="shared" si="88"/>
        <v>47.03605707588008</v>
      </c>
      <c r="AL119" s="7"/>
      <c r="AM119" s="45" t="s">
        <v>14</v>
      </c>
      <c r="AN119" s="30">
        <f t="shared" si="89"/>
        <v>62</v>
      </c>
      <c r="AO119" s="25">
        <f t="shared" si="90"/>
        <v>525.75358882838759</v>
      </c>
      <c r="AP119" s="22">
        <f t="shared" si="91"/>
        <v>1.440420791310651</v>
      </c>
      <c r="AQ119" s="22">
        <f t="shared" si="92"/>
        <v>23.232593408236308</v>
      </c>
    </row>
    <row r="120" spans="1:43" ht="15" x14ac:dyDescent="0.2">
      <c r="A120" s="29" t="s">
        <v>15</v>
      </c>
      <c r="B120" s="30">
        <v>12</v>
      </c>
      <c r="C120" s="68"/>
      <c r="D120" s="68"/>
      <c r="E120" s="25">
        <f t="shared" si="73"/>
        <v>19.279368470416593</v>
      </c>
      <c r="F120" s="22">
        <f t="shared" si="74"/>
        <v>5.2820187590182442E-2</v>
      </c>
      <c r="G120" s="22">
        <f t="shared" si="75"/>
        <v>4.4016822991818696</v>
      </c>
      <c r="H120" s="7"/>
      <c r="I120" s="29" t="s">
        <v>15</v>
      </c>
      <c r="J120" s="30">
        <v>25</v>
      </c>
      <c r="K120" s="68"/>
      <c r="L120" s="68"/>
      <c r="M120" s="25">
        <f t="shared" si="76"/>
        <v>185.75932053252743</v>
      </c>
      <c r="N120" s="22">
        <f t="shared" si="77"/>
        <v>0.50892964529459572</v>
      </c>
      <c r="O120" s="22">
        <f t="shared" si="78"/>
        <v>20.357185811783829</v>
      </c>
      <c r="P120" s="42"/>
      <c r="Q120" s="45" t="s">
        <v>15</v>
      </c>
      <c r="R120" s="30">
        <f t="shared" si="79"/>
        <v>37</v>
      </c>
      <c r="S120" s="25">
        <f t="shared" si="80"/>
        <v>205.03868900294401</v>
      </c>
      <c r="T120" s="22">
        <f t="shared" si="81"/>
        <v>0.56174983288477809</v>
      </c>
      <c r="U120" s="22">
        <f t="shared" si="82"/>
        <v>15.182427915804814</v>
      </c>
      <c r="V120" s="7"/>
      <c r="W120" s="29" t="s">
        <v>15</v>
      </c>
      <c r="X120" s="30">
        <v>31</v>
      </c>
      <c r="Y120" s="68"/>
      <c r="Z120" s="68"/>
      <c r="AA120" s="25">
        <f t="shared" si="83"/>
        <v>89.362478180444469</v>
      </c>
      <c r="AB120" s="22">
        <f t="shared" si="84"/>
        <v>0.24482870734368348</v>
      </c>
      <c r="AC120" s="22">
        <f t="shared" si="85"/>
        <v>7.8977002368930158</v>
      </c>
      <c r="AD120" s="7"/>
      <c r="AE120" s="29" t="s">
        <v>15</v>
      </c>
      <c r="AF120" s="30">
        <v>26</v>
      </c>
      <c r="AG120" s="68"/>
      <c r="AH120" s="68"/>
      <c r="AI120" s="25">
        <f t="shared" si="86"/>
        <v>82.588646015162965</v>
      </c>
      <c r="AJ120" s="22">
        <f t="shared" si="87"/>
        <v>0.22627026305524101</v>
      </c>
      <c r="AK120" s="22">
        <f t="shared" si="88"/>
        <v>8.7027024252015774</v>
      </c>
      <c r="AL120" s="7"/>
      <c r="AM120" s="45" t="s">
        <v>15</v>
      </c>
      <c r="AN120" s="30">
        <f t="shared" si="89"/>
        <v>57</v>
      </c>
      <c r="AO120" s="25">
        <f t="shared" si="90"/>
        <v>171.95112419560743</v>
      </c>
      <c r="AP120" s="22">
        <f t="shared" si="91"/>
        <v>0.47109897039892445</v>
      </c>
      <c r="AQ120" s="22">
        <f t="shared" si="92"/>
        <v>8.2648942175249918</v>
      </c>
    </row>
    <row r="121" spans="1:43" ht="15" x14ac:dyDescent="0.2">
      <c r="A121" s="29" t="s">
        <v>16</v>
      </c>
      <c r="B121" s="30">
        <v>14</v>
      </c>
      <c r="C121" s="68"/>
      <c r="D121" s="68"/>
      <c r="E121" s="25">
        <f t="shared" si="73"/>
        <v>10.421280254279239</v>
      </c>
      <c r="F121" s="22">
        <f t="shared" si="74"/>
        <v>2.855145275144997E-2</v>
      </c>
      <c r="G121" s="22">
        <f t="shared" si="75"/>
        <v>2.0393894822464262</v>
      </c>
      <c r="H121" s="7"/>
      <c r="I121" s="29" t="s">
        <v>16</v>
      </c>
      <c r="J121" s="30">
        <v>29</v>
      </c>
      <c r="K121" s="68"/>
      <c r="L121" s="68"/>
      <c r="M121" s="25">
        <f t="shared" si="76"/>
        <v>63.048745538389397</v>
      </c>
      <c r="N121" s="22">
        <f t="shared" si="77"/>
        <v>0.17273628914627231</v>
      </c>
      <c r="O121" s="22">
        <f t="shared" si="78"/>
        <v>5.9564237636645627</v>
      </c>
      <c r="P121" s="42"/>
      <c r="Q121" s="45" t="s">
        <v>16</v>
      </c>
      <c r="R121" s="30">
        <f t="shared" si="79"/>
        <v>43</v>
      </c>
      <c r="S121" s="25">
        <f t="shared" si="80"/>
        <v>73.470025792668636</v>
      </c>
      <c r="T121" s="22">
        <f t="shared" si="81"/>
        <v>0.20128774189772228</v>
      </c>
      <c r="U121" s="22">
        <f t="shared" si="82"/>
        <v>4.6811102766912152</v>
      </c>
      <c r="V121" s="7"/>
      <c r="W121" s="29" t="s">
        <v>16</v>
      </c>
      <c r="X121" s="30">
        <v>22</v>
      </c>
      <c r="Y121" s="68"/>
      <c r="Z121" s="68"/>
      <c r="AA121" s="25">
        <f t="shared" si="83"/>
        <v>305.86457546309566</v>
      </c>
      <c r="AB121" s="22">
        <f t="shared" si="84"/>
        <v>0.83798513825505661</v>
      </c>
      <c r="AC121" s="22">
        <f t="shared" si="85"/>
        <v>38.09023355704803</v>
      </c>
      <c r="AD121" s="7"/>
      <c r="AE121" s="29" t="s">
        <v>16</v>
      </c>
      <c r="AF121" s="30">
        <v>34</v>
      </c>
      <c r="AG121" s="68"/>
      <c r="AH121" s="68"/>
      <c r="AI121" s="25">
        <f t="shared" si="86"/>
        <v>261.57413438240889</v>
      </c>
      <c r="AJ121" s="22">
        <f t="shared" si="87"/>
        <v>0.71664146406139417</v>
      </c>
      <c r="AK121" s="22">
        <f t="shared" si="88"/>
        <v>21.077690119452772</v>
      </c>
      <c r="AL121" s="7"/>
      <c r="AM121" s="45" t="s">
        <v>16</v>
      </c>
      <c r="AN121" s="30">
        <f t="shared" si="89"/>
        <v>56</v>
      </c>
      <c r="AO121" s="25">
        <f t="shared" si="90"/>
        <v>567.43870984550449</v>
      </c>
      <c r="AP121" s="22">
        <f t="shared" si="91"/>
        <v>1.5546266023164506</v>
      </c>
      <c r="AQ121" s="22">
        <f t="shared" si="92"/>
        <v>27.761189327079475</v>
      </c>
    </row>
    <row r="122" spans="1:43" ht="15" x14ac:dyDescent="0.2">
      <c r="A122" s="29" t="s">
        <v>17</v>
      </c>
      <c r="B122" s="30">
        <v>19</v>
      </c>
      <c r="C122" s="68"/>
      <c r="D122" s="68"/>
      <c r="E122" s="25">
        <f t="shared" si="73"/>
        <v>4.4290441080686769</v>
      </c>
      <c r="F122" s="22">
        <f t="shared" si="74"/>
        <v>1.2134367419366238E-2</v>
      </c>
      <c r="G122" s="22">
        <f t="shared" si="75"/>
        <v>0.63865091680874941</v>
      </c>
      <c r="H122" s="7"/>
      <c r="I122" s="29" t="s">
        <v>17</v>
      </c>
      <c r="J122" s="30">
        <v>27</v>
      </c>
      <c r="K122" s="68"/>
      <c r="L122" s="68"/>
      <c r="M122" s="25">
        <f t="shared" si="76"/>
        <v>9.6396842352082963</v>
      </c>
      <c r="N122" s="22">
        <f t="shared" si="77"/>
        <v>2.6410093795091221E-2</v>
      </c>
      <c r="O122" s="22">
        <f t="shared" si="78"/>
        <v>0.9781516220404155</v>
      </c>
      <c r="P122" s="42"/>
      <c r="Q122" s="45" t="s">
        <v>17</v>
      </c>
      <c r="R122" s="30">
        <f t="shared" si="79"/>
        <v>46</v>
      </c>
      <c r="S122" s="25">
        <f t="shared" si="80"/>
        <v>14.068728343276973</v>
      </c>
      <c r="T122" s="22">
        <f t="shared" si="81"/>
        <v>3.8544461214457461E-2</v>
      </c>
      <c r="U122" s="22">
        <f t="shared" si="82"/>
        <v>0.83792306987951004</v>
      </c>
      <c r="V122" s="7"/>
      <c r="W122" s="29" t="s">
        <v>17</v>
      </c>
      <c r="X122" s="30">
        <v>18</v>
      </c>
      <c r="Y122" s="68"/>
      <c r="Z122" s="68"/>
      <c r="AA122" s="25">
        <f t="shared" si="83"/>
        <v>85.454498085089753</v>
      </c>
      <c r="AB122" s="22">
        <f t="shared" si="84"/>
        <v>0.23412191256188974</v>
      </c>
      <c r="AC122" s="22">
        <f t="shared" si="85"/>
        <v>13.006772920104986</v>
      </c>
      <c r="AD122" s="7"/>
      <c r="AE122" s="29" t="s">
        <v>17</v>
      </c>
      <c r="AF122" s="30">
        <v>21</v>
      </c>
      <c r="AG122" s="68"/>
      <c r="AH122" s="68"/>
      <c r="AI122" s="25">
        <f t="shared" si="86"/>
        <v>4.4290441080686769</v>
      </c>
      <c r="AJ122" s="22">
        <f t="shared" si="87"/>
        <v>1.2134367419366238E-2</v>
      </c>
      <c r="AK122" s="22">
        <f t="shared" si="88"/>
        <v>0.57782701996982089</v>
      </c>
      <c r="AL122" s="7"/>
      <c r="AM122" s="45" t="s">
        <v>17</v>
      </c>
      <c r="AN122" s="30">
        <f t="shared" si="89"/>
        <v>39</v>
      </c>
      <c r="AO122" s="25">
        <f t="shared" si="90"/>
        <v>89.883542193158434</v>
      </c>
      <c r="AP122" s="22">
        <f t="shared" si="91"/>
        <v>0.24625627998125599</v>
      </c>
      <c r="AQ122" s="22">
        <f t="shared" si="92"/>
        <v>6.3142635892629739</v>
      </c>
    </row>
    <row r="123" spans="1:43" ht="15" x14ac:dyDescent="0.2">
      <c r="A123" s="8" t="s">
        <v>18</v>
      </c>
      <c r="B123" s="26">
        <f>SUM(B105:B122)</f>
        <v>308</v>
      </c>
      <c r="C123" s="27"/>
      <c r="D123" s="27"/>
      <c r="E123" s="27">
        <f t="shared" ref="E123" si="93">SUM(E105:E122)</f>
        <v>436.91217466065712</v>
      </c>
      <c r="F123" s="23">
        <f t="shared" si="74"/>
        <v>1.1970196566045401</v>
      </c>
      <c r="G123" s="24">
        <f t="shared" si="75"/>
        <v>3.8864274565082471</v>
      </c>
      <c r="H123" s="31"/>
      <c r="I123" s="8" t="s">
        <v>18</v>
      </c>
      <c r="J123" s="26">
        <f>SUM(J105:J122)</f>
        <v>305</v>
      </c>
      <c r="K123" s="27"/>
      <c r="L123" s="27"/>
      <c r="M123" s="27">
        <f>SUM(M105:M122)</f>
        <v>620.06617512961475</v>
      </c>
      <c r="N123" s="23">
        <f t="shared" si="77"/>
        <v>1.6988114387112734</v>
      </c>
      <c r="O123" s="24">
        <f t="shared" si="78"/>
        <v>5.5698735695451589</v>
      </c>
      <c r="P123" s="43"/>
      <c r="Q123" s="47" t="s">
        <v>18</v>
      </c>
      <c r="R123" s="26">
        <f t="shared" si="79"/>
        <v>613</v>
      </c>
      <c r="S123" s="27">
        <f t="shared" si="80"/>
        <v>1056.9783497902717</v>
      </c>
      <c r="T123" s="23">
        <f t="shared" si="81"/>
        <v>2.8958310953158128</v>
      </c>
      <c r="U123" s="24">
        <f t="shared" si="82"/>
        <v>4.7240311505967583</v>
      </c>
      <c r="V123" s="31"/>
      <c r="W123" s="32" t="s">
        <v>18</v>
      </c>
      <c r="X123" s="26">
        <f>SUM(X105:X122)</f>
        <v>287</v>
      </c>
      <c r="Y123" s="27"/>
      <c r="Z123" s="27"/>
      <c r="AA123" s="27">
        <f>SUM(AA105:AA122)</f>
        <v>756.58494646067277</v>
      </c>
      <c r="AB123" s="23">
        <f t="shared" si="84"/>
        <v>2.072835469755268</v>
      </c>
      <c r="AC123" s="24">
        <f t="shared" si="85"/>
        <v>7.2224232395653942</v>
      </c>
      <c r="AD123" s="31"/>
      <c r="AE123" s="32" t="s">
        <v>18</v>
      </c>
      <c r="AF123" s="26">
        <f>SUM(AF105:AF122)</f>
        <v>274</v>
      </c>
      <c r="AG123" s="27"/>
      <c r="AH123" s="27"/>
      <c r="AI123" s="27">
        <f>SUM(AI105:AI122)</f>
        <v>2182.2160852460729</v>
      </c>
      <c r="AJ123" s="23">
        <f t="shared" si="87"/>
        <v>5.9786742061536247</v>
      </c>
      <c r="AK123" s="24">
        <f t="shared" si="88"/>
        <v>21.819978854575272</v>
      </c>
      <c r="AL123" s="31"/>
      <c r="AM123" s="47" t="s">
        <v>18</v>
      </c>
      <c r="AN123" s="26">
        <f t="shared" si="89"/>
        <v>561</v>
      </c>
      <c r="AO123" s="27">
        <f t="shared" si="90"/>
        <v>2938.8010317067456</v>
      </c>
      <c r="AP123" s="23">
        <f>AO123/365</f>
        <v>8.0515096759088927</v>
      </c>
      <c r="AQ123" s="24">
        <f t="shared" si="92"/>
        <v>14.352067158482875</v>
      </c>
    </row>
    <row r="124" spans="1:43" x14ac:dyDescent="0.2">
      <c r="A124" s="10"/>
      <c r="B124" s="13"/>
      <c r="C124" s="11"/>
      <c r="D124" s="11"/>
      <c r="E124" s="18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44"/>
      <c r="Q124" s="14"/>
      <c r="R124" s="14"/>
      <c r="S124" s="14"/>
      <c r="T124" s="14"/>
      <c r="U124" s="14"/>
      <c r="V124" s="7"/>
      <c r="W124" s="8"/>
      <c r="X124" s="13"/>
      <c r="Y124" s="15"/>
      <c r="Z124" s="15"/>
      <c r="AA124" s="18"/>
      <c r="AB124" s="19"/>
      <c r="AC124" s="20"/>
      <c r="AD124" s="7"/>
      <c r="AE124" s="8"/>
      <c r="AF124" s="13"/>
      <c r="AG124" s="15"/>
      <c r="AH124" s="15"/>
      <c r="AI124" s="18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">
      <c r="A125" s="10"/>
      <c r="B125" s="13"/>
      <c r="C125" s="11"/>
      <c r="D125" s="11"/>
      <c r="E125" s="18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44"/>
      <c r="Q125" s="14"/>
      <c r="R125" s="14"/>
      <c r="S125" s="14"/>
      <c r="T125" s="14"/>
      <c r="U125" s="14"/>
      <c r="V125" s="7"/>
      <c r="W125" s="8"/>
      <c r="X125" s="13"/>
      <c r="Y125" s="15"/>
      <c r="Z125" s="15"/>
      <c r="AA125" s="18"/>
      <c r="AB125" s="19"/>
      <c r="AC125" s="20"/>
      <c r="AD125" s="7"/>
      <c r="AE125" s="8"/>
      <c r="AF125" s="14"/>
      <c r="AG125" s="15"/>
      <c r="AH125" s="15"/>
      <c r="AI125" s="18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">
      <c r="A126" s="10"/>
      <c r="B126" s="13"/>
      <c r="C126" s="11"/>
      <c r="D126" s="11"/>
      <c r="E126" s="18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44"/>
      <c r="Q126" s="14"/>
      <c r="R126" s="14"/>
      <c r="S126" s="14"/>
      <c r="T126" s="14"/>
      <c r="U126" s="14"/>
      <c r="V126" s="7"/>
      <c r="W126" s="8"/>
      <c r="X126" s="13"/>
      <c r="Y126" s="15"/>
      <c r="Z126" s="15"/>
      <c r="AA126" s="18"/>
      <c r="AB126" s="19"/>
      <c r="AC126" s="20"/>
      <c r="AD126" s="7"/>
      <c r="AE126" s="8"/>
      <c r="AF126" s="14"/>
      <c r="AG126" s="15"/>
      <c r="AH126" s="15"/>
      <c r="AI126" s="18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">
      <c r="A127" s="10"/>
      <c r="B127" s="13"/>
      <c r="C127" s="11"/>
      <c r="D127" s="11"/>
      <c r="E127" s="18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44"/>
      <c r="Q127" s="14"/>
      <c r="R127" s="14"/>
      <c r="S127" s="14"/>
      <c r="T127" s="14"/>
      <c r="U127" s="14"/>
      <c r="V127" s="7"/>
      <c r="W127" s="8"/>
      <c r="X127" s="13"/>
      <c r="Y127" s="15"/>
      <c r="Z127" s="15"/>
      <c r="AA127" s="18"/>
      <c r="AB127" s="19"/>
      <c r="AC127" s="20"/>
      <c r="AD127" s="7"/>
      <c r="AE127" s="8"/>
      <c r="AF127" s="14"/>
      <c r="AG127" s="15"/>
      <c r="AH127" s="15"/>
      <c r="AI127" s="18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">
      <c r="A128" s="10"/>
      <c r="B128" s="13"/>
      <c r="C128" s="11"/>
      <c r="D128" s="11"/>
      <c r="E128" s="18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44"/>
      <c r="Q128" s="14"/>
      <c r="R128" s="14"/>
      <c r="S128" s="14"/>
      <c r="T128" s="14"/>
      <c r="U128" s="14"/>
      <c r="V128" s="7"/>
      <c r="W128" s="8"/>
      <c r="X128" s="13"/>
      <c r="Y128" s="15"/>
      <c r="Z128" s="15"/>
      <c r="AA128" s="18"/>
      <c r="AB128" s="19"/>
      <c r="AC128" s="20"/>
      <c r="AD128" s="7"/>
      <c r="AE128" s="8"/>
      <c r="AF128" s="14"/>
      <c r="AG128" s="15"/>
      <c r="AH128" s="15"/>
      <c r="AI128" s="18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">
      <c r="A129" s="10"/>
      <c r="B129" s="13"/>
      <c r="C129" s="11"/>
      <c r="D129" s="11"/>
      <c r="E129" s="18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44"/>
      <c r="Q129" s="14"/>
      <c r="R129" s="14"/>
      <c r="S129" s="14"/>
      <c r="T129" s="14"/>
      <c r="U129" s="14"/>
      <c r="V129" s="7"/>
      <c r="W129" s="8"/>
      <c r="X129" s="13"/>
      <c r="Y129" s="15"/>
      <c r="Z129" s="15"/>
      <c r="AA129" s="18"/>
      <c r="AB129" s="19"/>
      <c r="AC129" s="20"/>
      <c r="AD129" s="7"/>
      <c r="AE129" s="8"/>
      <c r="AF129" s="14"/>
      <c r="AG129" s="15"/>
      <c r="AH129" s="15"/>
      <c r="AI129" s="18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">
      <c r="A130" s="10"/>
      <c r="B130" s="13"/>
      <c r="C130" s="11"/>
      <c r="D130" s="11"/>
      <c r="E130" s="18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44"/>
      <c r="Q130" s="14"/>
      <c r="R130" s="14"/>
      <c r="S130" s="14"/>
      <c r="T130" s="14"/>
      <c r="U130" s="14"/>
      <c r="V130" s="7"/>
      <c r="W130" s="8"/>
      <c r="X130" s="13"/>
      <c r="Y130" s="15"/>
      <c r="Z130" s="15"/>
      <c r="AA130" s="18"/>
      <c r="AB130" s="19"/>
      <c r="AC130" s="20"/>
      <c r="AD130" s="7"/>
      <c r="AE130" s="8"/>
      <c r="AF130" s="14"/>
      <c r="AG130" s="15"/>
      <c r="AH130" s="15"/>
      <c r="AI130" s="18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">
      <c r="A131" s="10"/>
      <c r="B131" s="13"/>
      <c r="C131" s="11"/>
      <c r="D131" s="11"/>
      <c r="E131" s="18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44"/>
      <c r="Q131" s="14"/>
      <c r="R131" s="14"/>
      <c r="S131" s="14"/>
      <c r="T131" s="14"/>
      <c r="U131" s="14"/>
      <c r="V131" s="7"/>
      <c r="W131" s="8"/>
      <c r="X131" s="13"/>
      <c r="Y131" s="15"/>
      <c r="Z131" s="15"/>
      <c r="AA131" s="18"/>
      <c r="AB131" s="19"/>
      <c r="AC131" s="20"/>
      <c r="AD131" s="7"/>
      <c r="AE131" s="8"/>
      <c r="AF131" s="14"/>
      <c r="AG131" s="15"/>
      <c r="AH131" s="15"/>
      <c r="AI131" s="18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">
      <c r="A132" s="10"/>
      <c r="B132" s="13"/>
      <c r="C132" s="11"/>
      <c r="D132" s="11"/>
      <c r="E132" s="18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44"/>
      <c r="Q132" s="14"/>
      <c r="R132" s="14"/>
      <c r="S132" s="14"/>
      <c r="T132" s="14"/>
      <c r="U132" s="14"/>
      <c r="V132" s="7"/>
      <c r="W132" s="8"/>
      <c r="X132" s="13"/>
      <c r="Y132" s="15"/>
      <c r="Z132" s="15"/>
      <c r="AA132" s="18"/>
      <c r="AB132" s="19"/>
      <c r="AC132" s="20"/>
      <c r="AD132" s="7"/>
      <c r="AE132" s="8"/>
      <c r="AF132" s="14"/>
      <c r="AG132" s="15"/>
      <c r="AH132" s="15"/>
      <c r="AI132" s="18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">
      <c r="A133" s="10"/>
      <c r="B133" s="13"/>
      <c r="C133" s="11"/>
      <c r="D133" s="11"/>
      <c r="E133" s="18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44"/>
      <c r="Q133" s="14"/>
      <c r="R133" s="14"/>
      <c r="S133" s="14"/>
      <c r="T133" s="14"/>
      <c r="U133" s="14"/>
      <c r="V133" s="7"/>
      <c r="W133" s="8"/>
      <c r="X133" s="13"/>
      <c r="Y133" s="15"/>
      <c r="Z133" s="15"/>
      <c r="AA133" s="18"/>
      <c r="AB133" s="19"/>
      <c r="AC133" s="20"/>
      <c r="AD133" s="7"/>
      <c r="AE133" s="8"/>
      <c r="AF133" s="14"/>
      <c r="AG133" s="15"/>
      <c r="AH133" s="15"/>
      <c r="AI133" s="18"/>
      <c r="AJ133" s="14"/>
      <c r="AK133" s="14"/>
      <c r="AL133" s="14"/>
      <c r="AM133" s="14"/>
      <c r="AN133" s="14"/>
      <c r="AO133" s="14"/>
      <c r="AP133" s="14"/>
      <c r="AQ133" s="14"/>
    </row>
    <row r="134" spans="1:43" x14ac:dyDescent="0.2">
      <c r="A134" s="10"/>
      <c r="B134" s="13"/>
      <c r="C134" s="11"/>
      <c r="D134" s="11"/>
      <c r="E134" s="18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44"/>
      <c r="Q134" s="14"/>
      <c r="R134" s="14"/>
      <c r="S134" s="14"/>
      <c r="T134" s="14"/>
      <c r="U134" s="14"/>
      <c r="V134" s="7"/>
      <c r="W134" s="8"/>
      <c r="X134" s="13"/>
      <c r="Y134" s="15"/>
      <c r="Z134" s="15"/>
      <c r="AA134" s="18"/>
      <c r="AB134" s="19"/>
      <c r="AC134" s="20"/>
      <c r="AD134" s="7"/>
      <c r="AE134" s="8"/>
      <c r="AF134" s="14"/>
      <c r="AG134" s="15"/>
      <c r="AH134" s="15"/>
      <c r="AI134" s="18"/>
      <c r="AJ134" s="14"/>
      <c r="AK134" s="14"/>
      <c r="AL134" s="14"/>
      <c r="AM134" s="14"/>
      <c r="AN134" s="14"/>
      <c r="AO134" s="14"/>
      <c r="AP134" s="14"/>
      <c r="AQ134" s="14"/>
    </row>
    <row r="135" spans="1:43" x14ac:dyDescent="0.2">
      <c r="A135" s="10"/>
      <c r="B135" s="13"/>
      <c r="C135" s="11"/>
      <c r="D135" s="11"/>
      <c r="E135" s="18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44"/>
      <c r="Q135" s="14"/>
      <c r="R135" s="14"/>
      <c r="S135" s="14"/>
      <c r="T135" s="14"/>
      <c r="U135" s="14"/>
      <c r="V135" s="7"/>
      <c r="W135" s="8"/>
      <c r="X135" s="13"/>
      <c r="Y135" s="15"/>
      <c r="Z135" s="15"/>
      <c r="AA135" s="18"/>
      <c r="AB135" s="19"/>
      <c r="AC135" s="20"/>
      <c r="AD135" s="7"/>
      <c r="AE135" s="8"/>
      <c r="AF135" s="14"/>
      <c r="AG135" s="15"/>
      <c r="AH135" s="15"/>
      <c r="AI135" s="18"/>
      <c r="AJ135" s="14"/>
      <c r="AK135" s="14"/>
      <c r="AL135" s="14"/>
      <c r="AM135" s="14"/>
      <c r="AN135" s="14"/>
      <c r="AO135" s="14"/>
      <c r="AP135" s="14"/>
      <c r="AQ135" s="14"/>
    </row>
    <row r="136" spans="1:43" x14ac:dyDescent="0.2">
      <c r="A136" s="10"/>
      <c r="B136" s="13"/>
      <c r="C136" s="11"/>
      <c r="D136" s="11"/>
      <c r="E136" s="18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44"/>
      <c r="Q136" s="14"/>
      <c r="R136" s="14"/>
      <c r="S136" s="14"/>
      <c r="T136" s="14"/>
      <c r="U136" s="14"/>
      <c r="V136" s="7"/>
      <c r="W136" s="8"/>
      <c r="X136" s="13"/>
      <c r="Y136" s="15"/>
      <c r="Z136" s="15"/>
      <c r="AA136" s="18"/>
      <c r="AB136" s="19"/>
      <c r="AC136" s="20"/>
      <c r="AD136" s="7"/>
      <c r="AE136" s="8"/>
      <c r="AF136" s="14"/>
      <c r="AG136" s="15"/>
      <c r="AH136" s="15"/>
      <c r="AI136" s="18"/>
      <c r="AJ136" s="14"/>
      <c r="AK136" s="14"/>
      <c r="AL136" s="14"/>
      <c r="AM136" s="14"/>
      <c r="AN136" s="14"/>
      <c r="AO136" s="14"/>
      <c r="AP136" s="14"/>
      <c r="AQ136" s="14"/>
    </row>
    <row r="137" spans="1:43" s="53" customFormat="1" x14ac:dyDescent="0.2">
      <c r="A137" s="59"/>
      <c r="B137" s="60"/>
      <c r="C137" s="60"/>
      <c r="D137" s="60"/>
      <c r="E137" s="60"/>
      <c r="F137" s="60"/>
      <c r="G137" s="14"/>
      <c r="H137" s="14"/>
      <c r="I137" s="14"/>
      <c r="J137" s="14"/>
      <c r="K137" s="14"/>
      <c r="L137" s="14"/>
      <c r="M137" s="14"/>
      <c r="N137" s="14"/>
      <c r="O137" s="14"/>
      <c r="P137" s="44"/>
      <c r="Q137" s="14"/>
      <c r="R137" s="14"/>
      <c r="S137" s="14"/>
      <c r="T137" s="14"/>
      <c r="U137" s="14"/>
      <c r="V137" s="61"/>
      <c r="W137" s="62"/>
      <c r="X137" s="13"/>
      <c r="Y137" s="15"/>
      <c r="Z137" s="15"/>
      <c r="AA137" s="18"/>
      <c r="AB137" s="19"/>
      <c r="AC137" s="20"/>
      <c r="AD137" s="61"/>
      <c r="AE137" s="62"/>
      <c r="AF137" s="14"/>
      <c r="AG137" s="15"/>
      <c r="AH137" s="15"/>
      <c r="AI137" s="18"/>
      <c r="AJ137" s="14"/>
      <c r="AK137" s="14"/>
      <c r="AL137" s="14"/>
      <c r="AM137" s="14"/>
      <c r="AN137" s="14"/>
      <c r="AO137" s="14"/>
      <c r="AP137" s="14"/>
      <c r="AQ137" s="14"/>
    </row>
    <row r="138" spans="1:43" s="53" customFormat="1" x14ac:dyDescent="0.2">
      <c r="A138" s="59"/>
      <c r="B138" s="63"/>
      <c r="C138" s="63"/>
      <c r="D138" s="63"/>
      <c r="E138" s="63"/>
      <c r="F138" s="64"/>
      <c r="J138" s="65"/>
      <c r="K138" s="65"/>
      <c r="L138" s="65"/>
      <c r="M138" s="65"/>
      <c r="N138" s="65"/>
      <c r="P138" s="65"/>
    </row>
    <row r="139" spans="1:43" ht="30" x14ac:dyDescent="0.25">
      <c r="A139" s="75" t="s">
        <v>43</v>
      </c>
      <c r="B139" s="66" t="s">
        <v>44</v>
      </c>
      <c r="C139" s="66" t="s">
        <v>42</v>
      </c>
      <c r="E139" s="51"/>
      <c r="F139" s="72" t="s">
        <v>50</v>
      </c>
      <c r="G139" s="51"/>
      <c r="H139" s="52"/>
      <c r="I139" s="75" t="s">
        <v>43</v>
      </c>
      <c r="J139" s="66" t="s">
        <v>44</v>
      </c>
      <c r="K139" s="66" t="s">
        <v>19</v>
      </c>
      <c r="M139" s="51"/>
      <c r="N139" s="72" t="s">
        <v>50</v>
      </c>
      <c r="O139" s="51"/>
      <c r="P139" s="40"/>
      <c r="Q139" s="75" t="s">
        <v>43</v>
      </c>
      <c r="R139" s="66" t="s">
        <v>44</v>
      </c>
      <c r="S139" s="66" t="s">
        <v>21</v>
      </c>
      <c r="T139" s="72" t="s">
        <v>50</v>
      </c>
      <c r="U139" s="54"/>
    </row>
    <row r="140" spans="1:43" ht="63.75" x14ac:dyDescent="0.2">
      <c r="A140" s="28" t="s">
        <v>25</v>
      </c>
      <c r="B140" s="9" t="s">
        <v>45</v>
      </c>
      <c r="C140" s="67"/>
      <c r="D140" s="67"/>
      <c r="E140" s="5" t="s">
        <v>28</v>
      </c>
      <c r="F140" s="9" t="s">
        <v>48</v>
      </c>
      <c r="G140" s="9" t="s">
        <v>49</v>
      </c>
      <c r="H140" s="6"/>
      <c r="I140" s="28" t="s">
        <v>25</v>
      </c>
      <c r="J140" s="9" t="s">
        <v>46</v>
      </c>
      <c r="K140" s="67"/>
      <c r="L140" s="67"/>
      <c r="M140" s="5" t="s">
        <v>29</v>
      </c>
      <c r="N140" s="9" t="s">
        <v>48</v>
      </c>
      <c r="O140" s="9" t="s">
        <v>49</v>
      </c>
      <c r="P140" s="41"/>
      <c r="Q140" s="46" t="s">
        <v>25</v>
      </c>
      <c r="R140" s="9" t="s">
        <v>47</v>
      </c>
      <c r="S140" s="5" t="s">
        <v>32</v>
      </c>
      <c r="T140" s="9" t="s">
        <v>48</v>
      </c>
      <c r="U140" s="9" t="s">
        <v>49</v>
      </c>
      <c r="V140" s="7"/>
    </row>
    <row r="141" spans="1:43" ht="15.75" x14ac:dyDescent="0.2">
      <c r="A141" s="29" t="s">
        <v>0</v>
      </c>
      <c r="B141" s="30">
        <f t="shared" ref="B141:B158" si="94">B105+X105</f>
        <v>6</v>
      </c>
      <c r="C141" s="68"/>
      <c r="D141" s="68"/>
      <c r="E141" s="25">
        <f t="shared" ref="E141:E158" si="95">E105+AA105</f>
        <v>0</v>
      </c>
      <c r="F141" s="22">
        <f t="shared" ref="F141:F159" si="96">E141/365</f>
        <v>0</v>
      </c>
      <c r="G141" s="22">
        <f t="shared" ref="G141:G159" si="97">(F141/B141)*1000</f>
        <v>0</v>
      </c>
      <c r="H141" s="7"/>
      <c r="I141" s="29" t="s">
        <v>0</v>
      </c>
      <c r="J141" s="30">
        <f t="shared" ref="J141:J158" si="98">J105+AF105</f>
        <v>9</v>
      </c>
      <c r="K141" s="68"/>
      <c r="L141" s="68"/>
      <c r="M141" s="25">
        <f t="shared" ref="M141:M158" si="99">M105+AI105</f>
        <v>0</v>
      </c>
      <c r="N141" s="22">
        <f t="shared" ref="N141:N159" si="100">M141/365</f>
        <v>0</v>
      </c>
      <c r="O141" s="22">
        <f t="shared" ref="O141:O159" si="101">(N141/J141)*1000</f>
        <v>0</v>
      </c>
      <c r="P141" s="42"/>
      <c r="Q141" s="45" t="s">
        <v>0</v>
      </c>
      <c r="R141" s="30">
        <f t="shared" ref="R141:R159" si="102">B141+J141</f>
        <v>15</v>
      </c>
      <c r="S141" s="34">
        <f t="shared" ref="S141:S159" si="103">E141+M141</f>
        <v>0</v>
      </c>
      <c r="T141" s="35">
        <f t="shared" ref="T141:T159" si="104">S141/365</f>
        <v>0</v>
      </c>
      <c r="U141" s="33">
        <f t="shared" ref="U141:U159" si="105">(T141/R141)*1000</f>
        <v>0</v>
      </c>
      <c r="V141" s="7"/>
    </row>
    <row r="142" spans="1:43" ht="15.75" x14ac:dyDescent="0.2">
      <c r="A142" s="29" t="s">
        <v>1</v>
      </c>
      <c r="B142" s="30">
        <f t="shared" si="94"/>
        <v>19</v>
      </c>
      <c r="C142" s="68"/>
      <c r="D142" s="68"/>
      <c r="E142" s="25">
        <f t="shared" si="95"/>
        <v>0</v>
      </c>
      <c r="F142" s="22">
        <f t="shared" si="96"/>
        <v>0</v>
      </c>
      <c r="G142" s="22">
        <f t="shared" si="97"/>
        <v>0</v>
      </c>
      <c r="H142" s="7"/>
      <c r="I142" s="29" t="s">
        <v>1</v>
      </c>
      <c r="J142" s="30">
        <f t="shared" si="98"/>
        <v>15</v>
      </c>
      <c r="K142" s="68"/>
      <c r="L142" s="68"/>
      <c r="M142" s="25">
        <f t="shared" si="99"/>
        <v>0</v>
      </c>
      <c r="N142" s="22">
        <f t="shared" si="100"/>
        <v>0</v>
      </c>
      <c r="O142" s="22">
        <f t="shared" si="101"/>
        <v>0</v>
      </c>
      <c r="P142" s="42"/>
      <c r="Q142" s="45" t="s">
        <v>1</v>
      </c>
      <c r="R142" s="30">
        <f t="shared" si="102"/>
        <v>34</v>
      </c>
      <c r="S142" s="34">
        <f t="shared" si="103"/>
        <v>0</v>
      </c>
      <c r="T142" s="35">
        <f t="shared" si="104"/>
        <v>0</v>
      </c>
      <c r="U142" s="33">
        <f t="shared" si="105"/>
        <v>0</v>
      </c>
      <c r="V142" s="7"/>
    </row>
    <row r="143" spans="1:43" ht="15.75" x14ac:dyDescent="0.2">
      <c r="A143" s="29" t="s">
        <v>2</v>
      </c>
      <c r="B143" s="30">
        <f t="shared" si="94"/>
        <v>19</v>
      </c>
      <c r="C143" s="68"/>
      <c r="D143" s="68"/>
      <c r="E143" s="25">
        <f t="shared" si="95"/>
        <v>41.424589010759973</v>
      </c>
      <c r="F143" s="22">
        <f t="shared" si="96"/>
        <v>0.11349202468701362</v>
      </c>
      <c r="G143" s="22">
        <f t="shared" si="97"/>
        <v>5.9732644572112434</v>
      </c>
      <c r="H143" s="7"/>
      <c r="I143" s="29" t="s">
        <v>2</v>
      </c>
      <c r="J143" s="30">
        <f t="shared" si="98"/>
        <v>16</v>
      </c>
      <c r="K143" s="68"/>
      <c r="L143" s="68"/>
      <c r="M143" s="25">
        <f t="shared" si="99"/>
        <v>0</v>
      </c>
      <c r="N143" s="22">
        <f t="shared" si="100"/>
        <v>0</v>
      </c>
      <c r="O143" s="22">
        <f t="shared" si="101"/>
        <v>0</v>
      </c>
      <c r="P143" s="42"/>
      <c r="Q143" s="45" t="s">
        <v>2</v>
      </c>
      <c r="R143" s="30">
        <f t="shared" si="102"/>
        <v>35</v>
      </c>
      <c r="S143" s="34">
        <f t="shared" si="103"/>
        <v>41.424589010759973</v>
      </c>
      <c r="T143" s="35">
        <f t="shared" si="104"/>
        <v>0.11349202468701362</v>
      </c>
      <c r="U143" s="33">
        <f t="shared" si="105"/>
        <v>3.2426292767718174</v>
      </c>
      <c r="V143" s="7"/>
    </row>
    <row r="144" spans="1:43" ht="15.75" x14ac:dyDescent="0.2">
      <c r="A144" s="29" t="s">
        <v>3</v>
      </c>
      <c r="B144" s="30">
        <f t="shared" si="94"/>
        <v>21</v>
      </c>
      <c r="C144" s="68"/>
      <c r="D144" s="68"/>
      <c r="E144" s="25">
        <f t="shared" si="95"/>
        <v>269.91115858583225</v>
      </c>
      <c r="F144" s="22">
        <f t="shared" si="96"/>
        <v>0.73948262626255412</v>
      </c>
      <c r="G144" s="22">
        <f t="shared" si="97"/>
        <v>35.213458393454957</v>
      </c>
      <c r="H144" s="7"/>
      <c r="I144" s="29" t="s">
        <v>3</v>
      </c>
      <c r="J144" s="30">
        <f t="shared" si="98"/>
        <v>16</v>
      </c>
      <c r="K144" s="68"/>
      <c r="L144" s="68"/>
      <c r="M144" s="25">
        <f t="shared" si="99"/>
        <v>0</v>
      </c>
      <c r="N144" s="22">
        <f t="shared" si="100"/>
        <v>0</v>
      </c>
      <c r="O144" s="22">
        <f t="shared" si="101"/>
        <v>0</v>
      </c>
      <c r="P144" s="42"/>
      <c r="Q144" s="45" t="s">
        <v>3</v>
      </c>
      <c r="R144" s="30">
        <f t="shared" si="102"/>
        <v>37</v>
      </c>
      <c r="S144" s="34">
        <f t="shared" si="103"/>
        <v>269.91115858583225</v>
      </c>
      <c r="T144" s="35">
        <f t="shared" si="104"/>
        <v>0.73948262626255412</v>
      </c>
      <c r="U144" s="33">
        <f t="shared" si="105"/>
        <v>19.986016926014976</v>
      </c>
      <c r="V144" s="7"/>
    </row>
    <row r="145" spans="1:22" ht="15.75" x14ac:dyDescent="0.2">
      <c r="A145" s="29" t="s">
        <v>4</v>
      </c>
      <c r="B145" s="30">
        <f t="shared" si="94"/>
        <v>19</v>
      </c>
      <c r="C145" s="68"/>
      <c r="D145" s="68"/>
      <c r="E145" s="25">
        <f t="shared" si="95"/>
        <v>0</v>
      </c>
      <c r="F145" s="22">
        <f t="shared" si="96"/>
        <v>0</v>
      </c>
      <c r="G145" s="22">
        <f t="shared" si="97"/>
        <v>0</v>
      </c>
      <c r="H145" s="7"/>
      <c r="I145" s="29" t="s">
        <v>4</v>
      </c>
      <c r="J145" s="30">
        <f t="shared" si="98"/>
        <v>24</v>
      </c>
      <c r="K145" s="68"/>
      <c r="L145" s="68"/>
      <c r="M145" s="25">
        <f t="shared" si="99"/>
        <v>16.152984394132819</v>
      </c>
      <c r="N145" s="22">
        <f t="shared" si="100"/>
        <v>4.4254751764747448E-2</v>
      </c>
      <c r="O145" s="22">
        <f t="shared" si="101"/>
        <v>1.8439479901978104</v>
      </c>
      <c r="P145" s="42"/>
      <c r="Q145" s="45" t="s">
        <v>4</v>
      </c>
      <c r="R145" s="30">
        <f t="shared" si="102"/>
        <v>43</v>
      </c>
      <c r="S145" s="34">
        <f t="shared" si="103"/>
        <v>16.152984394132819</v>
      </c>
      <c r="T145" s="35">
        <f t="shared" si="104"/>
        <v>4.4254751764747448E-2</v>
      </c>
      <c r="U145" s="33">
        <f t="shared" si="105"/>
        <v>1.0291802735987778</v>
      </c>
      <c r="V145" s="7"/>
    </row>
    <row r="146" spans="1:22" ht="15.75" x14ac:dyDescent="0.2">
      <c r="A146" s="29" t="s">
        <v>5</v>
      </c>
      <c r="B146" s="30">
        <f t="shared" si="94"/>
        <v>31</v>
      </c>
      <c r="C146" s="68"/>
      <c r="D146" s="68"/>
      <c r="E146" s="25">
        <f t="shared" si="95"/>
        <v>0</v>
      </c>
      <c r="F146" s="22">
        <f t="shared" si="96"/>
        <v>0</v>
      </c>
      <c r="G146" s="22">
        <f t="shared" si="97"/>
        <v>0</v>
      </c>
      <c r="H146" s="7"/>
      <c r="I146" s="29" t="s">
        <v>5</v>
      </c>
      <c r="J146" s="30">
        <f t="shared" si="98"/>
        <v>26</v>
      </c>
      <c r="K146" s="68"/>
      <c r="L146" s="68"/>
      <c r="M146" s="25">
        <f t="shared" si="99"/>
        <v>0</v>
      </c>
      <c r="N146" s="22">
        <f t="shared" si="100"/>
        <v>0</v>
      </c>
      <c r="O146" s="22">
        <f t="shared" si="101"/>
        <v>0</v>
      </c>
      <c r="P146" s="42"/>
      <c r="Q146" s="45" t="s">
        <v>5</v>
      </c>
      <c r="R146" s="30">
        <f t="shared" si="102"/>
        <v>57</v>
      </c>
      <c r="S146" s="34">
        <f t="shared" si="103"/>
        <v>0</v>
      </c>
      <c r="T146" s="35">
        <f t="shared" si="104"/>
        <v>0</v>
      </c>
      <c r="U146" s="33">
        <f t="shared" si="105"/>
        <v>0</v>
      </c>
      <c r="V146" s="7"/>
    </row>
    <row r="147" spans="1:22" ht="15.75" x14ac:dyDescent="0.2">
      <c r="A147" s="29" t="s">
        <v>6</v>
      </c>
      <c r="B147" s="30">
        <f t="shared" si="94"/>
        <v>24</v>
      </c>
      <c r="C147" s="68"/>
      <c r="D147" s="68"/>
      <c r="E147" s="25">
        <f t="shared" si="95"/>
        <v>0</v>
      </c>
      <c r="F147" s="22">
        <f t="shared" si="96"/>
        <v>0</v>
      </c>
      <c r="G147" s="22">
        <f t="shared" si="97"/>
        <v>0</v>
      </c>
      <c r="H147" s="7"/>
      <c r="I147" s="29" t="s">
        <v>6</v>
      </c>
      <c r="J147" s="30">
        <f t="shared" si="98"/>
        <v>22</v>
      </c>
      <c r="K147" s="68"/>
      <c r="L147" s="68"/>
      <c r="M147" s="25">
        <f t="shared" si="99"/>
        <v>19.800432483130553</v>
      </c>
      <c r="N147" s="22">
        <f t="shared" si="100"/>
        <v>5.4247760227754939E-2</v>
      </c>
      <c r="O147" s="22">
        <f t="shared" si="101"/>
        <v>2.4658072830797702</v>
      </c>
      <c r="P147" s="42"/>
      <c r="Q147" s="45" t="s">
        <v>6</v>
      </c>
      <c r="R147" s="30">
        <f t="shared" si="102"/>
        <v>46</v>
      </c>
      <c r="S147" s="34">
        <f t="shared" si="103"/>
        <v>19.800432483130553</v>
      </c>
      <c r="T147" s="35">
        <f t="shared" si="104"/>
        <v>5.4247760227754939E-2</v>
      </c>
      <c r="U147" s="33">
        <f t="shared" si="105"/>
        <v>1.179299135385977</v>
      </c>
      <c r="V147" s="7"/>
    </row>
    <row r="148" spans="1:22" ht="15.75" x14ac:dyDescent="0.2">
      <c r="A148" s="29" t="s">
        <v>7</v>
      </c>
      <c r="B148" s="30">
        <f t="shared" si="94"/>
        <v>42</v>
      </c>
      <c r="C148" s="68"/>
      <c r="D148" s="68"/>
      <c r="E148" s="25">
        <f t="shared" si="95"/>
        <v>0</v>
      </c>
      <c r="F148" s="22">
        <f t="shared" si="96"/>
        <v>0</v>
      </c>
      <c r="G148" s="22">
        <f t="shared" si="97"/>
        <v>0</v>
      </c>
      <c r="H148" s="7"/>
      <c r="I148" s="29" t="s">
        <v>7</v>
      </c>
      <c r="J148" s="30">
        <f t="shared" si="98"/>
        <v>18</v>
      </c>
      <c r="K148" s="68"/>
      <c r="L148" s="68"/>
      <c r="M148" s="25">
        <f t="shared" si="99"/>
        <v>362.13948883620355</v>
      </c>
      <c r="N148" s="22">
        <f t="shared" si="100"/>
        <v>0.99216298311288642</v>
      </c>
      <c r="O148" s="22">
        <f t="shared" si="101"/>
        <v>55.120165728493689</v>
      </c>
      <c r="P148" s="42"/>
      <c r="Q148" s="45" t="s">
        <v>7</v>
      </c>
      <c r="R148" s="30">
        <f t="shared" si="102"/>
        <v>60</v>
      </c>
      <c r="S148" s="34">
        <f t="shared" si="103"/>
        <v>362.13948883620355</v>
      </c>
      <c r="T148" s="35">
        <f t="shared" si="104"/>
        <v>0.99216298311288642</v>
      </c>
      <c r="U148" s="33">
        <f t="shared" si="105"/>
        <v>16.536049718548107</v>
      </c>
      <c r="V148" s="7"/>
    </row>
    <row r="149" spans="1:22" ht="15.75" x14ac:dyDescent="0.2">
      <c r="A149" s="29" t="s">
        <v>8</v>
      </c>
      <c r="B149" s="30">
        <f t="shared" si="94"/>
        <v>34</v>
      </c>
      <c r="C149" s="68"/>
      <c r="D149" s="68"/>
      <c r="E149" s="25">
        <f t="shared" si="95"/>
        <v>0</v>
      </c>
      <c r="F149" s="22">
        <f t="shared" si="96"/>
        <v>0</v>
      </c>
      <c r="G149" s="22">
        <f t="shared" si="97"/>
        <v>0</v>
      </c>
      <c r="H149" s="7"/>
      <c r="I149" s="29" t="s">
        <v>8</v>
      </c>
      <c r="J149" s="30">
        <f t="shared" si="98"/>
        <v>32</v>
      </c>
      <c r="K149" s="68"/>
      <c r="L149" s="68"/>
      <c r="M149" s="25">
        <f t="shared" si="99"/>
        <v>0</v>
      </c>
      <c r="N149" s="22">
        <f t="shared" si="100"/>
        <v>0</v>
      </c>
      <c r="O149" s="22">
        <f t="shared" si="101"/>
        <v>0</v>
      </c>
      <c r="P149" s="42"/>
      <c r="Q149" s="45" t="s">
        <v>8</v>
      </c>
      <c r="R149" s="30">
        <f t="shared" si="102"/>
        <v>66</v>
      </c>
      <c r="S149" s="34">
        <f t="shared" si="103"/>
        <v>0</v>
      </c>
      <c r="T149" s="35">
        <f t="shared" si="104"/>
        <v>0</v>
      </c>
      <c r="U149" s="33">
        <f t="shared" si="105"/>
        <v>0</v>
      </c>
      <c r="V149" s="7"/>
    </row>
    <row r="150" spans="1:22" ht="15.75" x14ac:dyDescent="0.2">
      <c r="A150" s="29" t="s">
        <v>9</v>
      </c>
      <c r="B150" s="30">
        <f t="shared" si="94"/>
        <v>35</v>
      </c>
      <c r="C150" s="68"/>
      <c r="D150" s="68"/>
      <c r="E150" s="25">
        <f t="shared" si="95"/>
        <v>152.67175572519085</v>
      </c>
      <c r="F150" s="22">
        <f t="shared" si="96"/>
        <v>0.41827878280874203</v>
      </c>
      <c r="G150" s="22">
        <f t="shared" si="97"/>
        <v>11.950822365964058</v>
      </c>
      <c r="H150" s="7"/>
      <c r="I150" s="29" t="s">
        <v>9</v>
      </c>
      <c r="J150" s="30">
        <f t="shared" si="98"/>
        <v>33</v>
      </c>
      <c r="K150" s="68"/>
      <c r="L150" s="68"/>
      <c r="M150" s="25">
        <f t="shared" si="99"/>
        <v>31.524372769194699</v>
      </c>
      <c r="N150" s="22">
        <f t="shared" si="100"/>
        <v>8.6368144573136157E-2</v>
      </c>
      <c r="O150" s="22">
        <f t="shared" si="101"/>
        <v>2.6172165022162472</v>
      </c>
      <c r="P150" s="42"/>
      <c r="Q150" s="45" t="s">
        <v>9</v>
      </c>
      <c r="R150" s="30">
        <f t="shared" si="102"/>
        <v>68</v>
      </c>
      <c r="S150" s="34">
        <f t="shared" si="103"/>
        <v>184.19612849438556</v>
      </c>
      <c r="T150" s="35">
        <f t="shared" si="104"/>
        <v>0.50464692738187822</v>
      </c>
      <c r="U150" s="33">
        <f t="shared" si="105"/>
        <v>7.4212783438511503</v>
      </c>
      <c r="V150" s="7"/>
    </row>
    <row r="151" spans="1:22" ht="15.75" x14ac:dyDescent="0.2">
      <c r="A151" s="29" t="s">
        <v>10</v>
      </c>
      <c r="B151" s="30">
        <f t="shared" si="94"/>
        <v>32</v>
      </c>
      <c r="C151" s="68"/>
      <c r="D151" s="68"/>
      <c r="E151" s="25">
        <f t="shared" si="95"/>
        <v>79.722793945236177</v>
      </c>
      <c r="F151" s="22">
        <f t="shared" si="96"/>
        <v>0.21841861354859227</v>
      </c>
      <c r="G151" s="22">
        <f t="shared" si="97"/>
        <v>6.8255816733935086</v>
      </c>
      <c r="H151" s="7"/>
      <c r="I151" s="29" t="s">
        <v>10</v>
      </c>
      <c r="J151" s="30">
        <f t="shared" si="98"/>
        <v>38</v>
      </c>
      <c r="K151" s="68"/>
      <c r="L151" s="68"/>
      <c r="M151" s="25">
        <f t="shared" si="99"/>
        <v>357.44991272177793</v>
      </c>
      <c r="N151" s="22">
        <f t="shared" si="100"/>
        <v>0.97931482937473402</v>
      </c>
      <c r="O151" s="22">
        <f t="shared" si="101"/>
        <v>25.771442878282475</v>
      </c>
      <c r="P151" s="42"/>
      <c r="Q151" s="45" t="s">
        <v>10</v>
      </c>
      <c r="R151" s="30">
        <f t="shared" si="102"/>
        <v>70</v>
      </c>
      <c r="S151" s="34">
        <f t="shared" si="103"/>
        <v>437.1727066670141</v>
      </c>
      <c r="T151" s="35">
        <f t="shared" si="104"/>
        <v>1.1977334429233264</v>
      </c>
      <c r="U151" s="33">
        <f t="shared" si="105"/>
        <v>17.110477756047519</v>
      </c>
      <c r="V151" s="7"/>
    </row>
    <row r="152" spans="1:22" ht="15.75" x14ac:dyDescent="0.2">
      <c r="A152" s="29" t="s">
        <v>11</v>
      </c>
      <c r="B152" s="30">
        <f t="shared" si="94"/>
        <v>47</v>
      </c>
      <c r="C152" s="68"/>
      <c r="D152" s="68"/>
      <c r="E152" s="25">
        <f t="shared" si="95"/>
        <v>5.2106401271396194</v>
      </c>
      <c r="F152" s="22">
        <f t="shared" si="96"/>
        <v>1.4275726375724985E-2</v>
      </c>
      <c r="G152" s="22">
        <f t="shared" si="97"/>
        <v>0.30373885905797843</v>
      </c>
      <c r="H152" s="7"/>
      <c r="I152" s="29" t="s">
        <v>11</v>
      </c>
      <c r="J152" s="30">
        <f t="shared" si="98"/>
        <v>42</v>
      </c>
      <c r="K152" s="68"/>
      <c r="L152" s="68"/>
      <c r="M152" s="25">
        <f t="shared" si="99"/>
        <v>156.3192038141886</v>
      </c>
      <c r="N152" s="22">
        <f t="shared" si="100"/>
        <v>0.42827179127174958</v>
      </c>
      <c r="O152" s="22">
        <f t="shared" si="101"/>
        <v>10.196947411232133</v>
      </c>
      <c r="P152" s="42"/>
      <c r="Q152" s="45" t="s">
        <v>11</v>
      </c>
      <c r="R152" s="30">
        <f t="shared" si="102"/>
        <v>89</v>
      </c>
      <c r="S152" s="34">
        <f t="shared" si="103"/>
        <v>161.52984394132821</v>
      </c>
      <c r="T152" s="35">
        <f t="shared" si="104"/>
        <v>0.44254751764747452</v>
      </c>
      <c r="U152" s="33">
        <f t="shared" si="105"/>
        <v>4.9724440185109504</v>
      </c>
      <c r="V152" s="7"/>
    </row>
    <row r="153" spans="1:22" ht="15.75" x14ac:dyDescent="0.2">
      <c r="A153" s="29" t="s">
        <v>12</v>
      </c>
      <c r="B153" s="30">
        <f t="shared" si="94"/>
        <v>53</v>
      </c>
      <c r="C153" s="68"/>
      <c r="D153" s="68"/>
      <c r="E153" s="25">
        <f t="shared" si="95"/>
        <v>4.9501081207826383</v>
      </c>
      <c r="F153" s="22">
        <f t="shared" si="96"/>
        <v>1.3561940056938735E-2</v>
      </c>
      <c r="G153" s="22">
        <f t="shared" si="97"/>
        <v>0.25588566145167424</v>
      </c>
      <c r="H153" s="7"/>
      <c r="I153" s="29" t="s">
        <v>12</v>
      </c>
      <c r="J153" s="30">
        <f t="shared" si="98"/>
        <v>42</v>
      </c>
      <c r="K153" s="68"/>
      <c r="L153" s="68"/>
      <c r="M153" s="25">
        <f t="shared" si="99"/>
        <v>346.50756845478463</v>
      </c>
      <c r="N153" s="22">
        <f t="shared" si="100"/>
        <v>0.94933580398571127</v>
      </c>
      <c r="O153" s="22">
        <f t="shared" si="101"/>
        <v>22.603233428231221</v>
      </c>
      <c r="P153" s="42"/>
      <c r="Q153" s="45" t="s">
        <v>12</v>
      </c>
      <c r="R153" s="30">
        <f t="shared" si="102"/>
        <v>95</v>
      </c>
      <c r="S153" s="34">
        <f t="shared" si="103"/>
        <v>351.45767657556729</v>
      </c>
      <c r="T153" s="35">
        <f t="shared" si="104"/>
        <v>0.96289774404265016</v>
      </c>
      <c r="U153" s="33">
        <f t="shared" si="105"/>
        <v>10.135765726764738</v>
      </c>
      <c r="V153" s="7"/>
    </row>
    <row r="154" spans="1:22" ht="15.75" x14ac:dyDescent="0.2">
      <c r="A154" s="29" t="s">
        <v>13</v>
      </c>
      <c r="B154" s="30">
        <f t="shared" si="94"/>
        <v>45</v>
      </c>
      <c r="C154" s="68"/>
      <c r="D154" s="68"/>
      <c r="E154" s="25">
        <f t="shared" si="95"/>
        <v>50.543209233254309</v>
      </c>
      <c r="F154" s="22">
        <f t="shared" si="96"/>
        <v>0.13847454584453237</v>
      </c>
      <c r="G154" s="22">
        <f t="shared" si="97"/>
        <v>3.0772121298784971</v>
      </c>
      <c r="H154" s="7"/>
      <c r="I154" s="29" t="s">
        <v>13</v>
      </c>
      <c r="J154" s="30">
        <f t="shared" si="98"/>
        <v>31</v>
      </c>
      <c r="K154" s="68"/>
      <c r="L154" s="68"/>
      <c r="M154" s="25">
        <f t="shared" si="99"/>
        <v>337.38894823229032</v>
      </c>
      <c r="N154" s="22">
        <f t="shared" si="100"/>
        <v>0.92435328282819262</v>
      </c>
      <c r="O154" s="22">
        <f t="shared" si="101"/>
        <v>29.817847833167505</v>
      </c>
      <c r="P154" s="42"/>
      <c r="Q154" s="45" t="s">
        <v>13</v>
      </c>
      <c r="R154" s="30">
        <f t="shared" si="102"/>
        <v>76</v>
      </c>
      <c r="S154" s="34">
        <f t="shared" si="103"/>
        <v>387.93215746554461</v>
      </c>
      <c r="T154" s="35">
        <f t="shared" si="104"/>
        <v>1.0628278286727249</v>
      </c>
      <c r="U154" s="33">
        <f t="shared" si="105"/>
        <v>13.984576693062168</v>
      </c>
      <c r="V154" s="7"/>
    </row>
    <row r="155" spans="1:22" ht="15.75" x14ac:dyDescent="0.2">
      <c r="A155" s="29" t="s">
        <v>14</v>
      </c>
      <c r="B155" s="30">
        <f t="shared" si="94"/>
        <v>52</v>
      </c>
      <c r="C155" s="68"/>
      <c r="D155" s="68"/>
      <c r="E155" s="25">
        <f t="shared" si="95"/>
        <v>74.251621811739568</v>
      </c>
      <c r="F155" s="22">
        <f t="shared" si="96"/>
        <v>0.203429100854081</v>
      </c>
      <c r="G155" s="22">
        <f t="shared" si="97"/>
        <v>3.9120980933477116</v>
      </c>
      <c r="H155" s="7"/>
      <c r="I155" s="29" t="s">
        <v>14</v>
      </c>
      <c r="J155" s="30">
        <f t="shared" si="98"/>
        <v>53</v>
      </c>
      <c r="K155" s="68"/>
      <c r="L155" s="68"/>
      <c r="M155" s="25">
        <f t="shared" si="99"/>
        <v>567.95977385821857</v>
      </c>
      <c r="N155" s="22">
        <f t="shared" si="100"/>
        <v>1.5560541749540235</v>
      </c>
      <c r="O155" s="22">
        <f t="shared" si="101"/>
        <v>29.359512734981575</v>
      </c>
      <c r="P155" s="42"/>
      <c r="Q155" s="45" t="s">
        <v>14</v>
      </c>
      <c r="R155" s="30">
        <f t="shared" si="102"/>
        <v>105</v>
      </c>
      <c r="S155" s="34">
        <f t="shared" si="103"/>
        <v>642.21139566995816</v>
      </c>
      <c r="T155" s="35">
        <f t="shared" si="104"/>
        <v>1.7594832758081045</v>
      </c>
      <c r="U155" s="33">
        <f t="shared" si="105"/>
        <v>16.756983579124803</v>
      </c>
      <c r="V155" s="7"/>
    </row>
    <row r="156" spans="1:22" ht="15.75" x14ac:dyDescent="0.2">
      <c r="A156" s="29" t="s">
        <v>15</v>
      </c>
      <c r="B156" s="30">
        <f t="shared" si="94"/>
        <v>43</v>
      </c>
      <c r="C156" s="68"/>
      <c r="D156" s="68"/>
      <c r="E156" s="25">
        <f t="shared" si="95"/>
        <v>108.64184665086105</v>
      </c>
      <c r="F156" s="22">
        <f t="shared" si="96"/>
        <v>0.29764889493386593</v>
      </c>
      <c r="G156" s="22">
        <f t="shared" si="97"/>
        <v>6.9220673240433932</v>
      </c>
      <c r="H156" s="7"/>
      <c r="I156" s="29" t="s">
        <v>15</v>
      </c>
      <c r="J156" s="30">
        <f t="shared" si="98"/>
        <v>51</v>
      </c>
      <c r="K156" s="68"/>
      <c r="L156" s="68"/>
      <c r="M156" s="25">
        <f t="shared" si="99"/>
        <v>268.34796654769036</v>
      </c>
      <c r="N156" s="22">
        <f t="shared" si="100"/>
        <v>0.73519990834983662</v>
      </c>
      <c r="O156" s="22">
        <f t="shared" si="101"/>
        <v>14.415684477447778</v>
      </c>
      <c r="P156" s="42"/>
      <c r="Q156" s="45" t="s">
        <v>15</v>
      </c>
      <c r="R156" s="30">
        <f t="shared" si="102"/>
        <v>94</v>
      </c>
      <c r="S156" s="34">
        <f t="shared" si="103"/>
        <v>376.98981319855142</v>
      </c>
      <c r="T156" s="35">
        <f t="shared" si="104"/>
        <v>1.0328488032837024</v>
      </c>
      <c r="U156" s="33">
        <f t="shared" si="105"/>
        <v>10.987753226422367</v>
      </c>
      <c r="V156" s="7"/>
    </row>
    <row r="157" spans="1:22" ht="15.75" x14ac:dyDescent="0.2">
      <c r="A157" s="29" t="s">
        <v>16</v>
      </c>
      <c r="B157" s="30">
        <f t="shared" si="94"/>
        <v>36</v>
      </c>
      <c r="C157" s="68"/>
      <c r="D157" s="68"/>
      <c r="E157" s="25">
        <f t="shared" si="95"/>
        <v>316.28585571737489</v>
      </c>
      <c r="F157" s="22">
        <f t="shared" si="96"/>
        <v>0.86653659100650648</v>
      </c>
      <c r="G157" s="22">
        <f t="shared" si="97"/>
        <v>24.070460861291846</v>
      </c>
      <c r="H157" s="7"/>
      <c r="I157" s="29" t="s">
        <v>16</v>
      </c>
      <c r="J157" s="30">
        <f t="shared" si="98"/>
        <v>63</v>
      </c>
      <c r="K157" s="68"/>
      <c r="L157" s="68"/>
      <c r="M157" s="25">
        <f t="shared" si="99"/>
        <v>324.62287992079825</v>
      </c>
      <c r="N157" s="22">
        <f t="shared" si="100"/>
        <v>0.88937775320766643</v>
      </c>
      <c r="O157" s="22">
        <f t="shared" si="101"/>
        <v>14.117107193772483</v>
      </c>
      <c r="P157" s="42"/>
      <c r="Q157" s="45" t="s">
        <v>16</v>
      </c>
      <c r="R157" s="30">
        <f t="shared" si="102"/>
        <v>99</v>
      </c>
      <c r="S157" s="34">
        <f t="shared" si="103"/>
        <v>640.90873563817308</v>
      </c>
      <c r="T157" s="35">
        <f t="shared" si="104"/>
        <v>1.7559143442141729</v>
      </c>
      <c r="U157" s="33">
        <f t="shared" si="105"/>
        <v>17.736508527415886</v>
      </c>
      <c r="V157" s="7"/>
    </row>
    <row r="158" spans="1:22" ht="15.75" x14ac:dyDescent="0.2">
      <c r="A158" s="29" t="s">
        <v>17</v>
      </c>
      <c r="B158" s="30">
        <f t="shared" si="94"/>
        <v>37</v>
      </c>
      <c r="C158" s="68"/>
      <c r="D158" s="68"/>
      <c r="E158" s="25">
        <f t="shared" si="95"/>
        <v>89.883542193158434</v>
      </c>
      <c r="F158" s="22">
        <f t="shared" si="96"/>
        <v>0.24625627998125599</v>
      </c>
      <c r="G158" s="22">
        <f t="shared" si="97"/>
        <v>6.6555751346285401</v>
      </c>
      <c r="H158" s="7"/>
      <c r="I158" s="29" t="s">
        <v>17</v>
      </c>
      <c r="J158" s="30">
        <f t="shared" si="98"/>
        <v>48</v>
      </c>
      <c r="K158" s="68"/>
      <c r="L158" s="68"/>
      <c r="M158" s="25">
        <f t="shared" si="99"/>
        <v>14.068728343276973</v>
      </c>
      <c r="N158" s="22">
        <f t="shared" si="100"/>
        <v>3.8544461214457461E-2</v>
      </c>
      <c r="O158" s="22">
        <f t="shared" si="101"/>
        <v>0.80300960863453041</v>
      </c>
      <c r="P158" s="42"/>
      <c r="Q158" s="45" t="s">
        <v>17</v>
      </c>
      <c r="R158" s="30">
        <f t="shared" si="102"/>
        <v>85</v>
      </c>
      <c r="S158" s="34">
        <f t="shared" si="103"/>
        <v>103.95227053643541</v>
      </c>
      <c r="T158" s="35">
        <f t="shared" si="104"/>
        <v>0.28480074119571347</v>
      </c>
      <c r="U158" s="33">
        <f t="shared" si="105"/>
        <v>3.3505969552436881</v>
      </c>
      <c r="V158" s="7"/>
    </row>
    <row r="159" spans="1:22" ht="17.25" x14ac:dyDescent="0.2">
      <c r="A159" s="8" t="s">
        <v>18</v>
      </c>
      <c r="B159" s="26">
        <f>SUM(B141:B158)</f>
        <v>595</v>
      </c>
      <c r="C159" s="27"/>
      <c r="D159" s="27"/>
      <c r="E159" s="27">
        <f>SUM(E141:E158)</f>
        <v>1193.4971211213299</v>
      </c>
      <c r="F159" s="23">
        <f t="shared" si="96"/>
        <v>3.2698551263598077</v>
      </c>
      <c r="G159" s="24">
        <f t="shared" si="97"/>
        <v>5.4955548342181642</v>
      </c>
      <c r="H159" s="31"/>
      <c r="I159" s="8" t="s">
        <v>18</v>
      </c>
      <c r="J159" s="26">
        <f>SUM(J141:J158)</f>
        <v>579</v>
      </c>
      <c r="K159" s="27"/>
      <c r="L159" s="27"/>
      <c r="M159" s="27">
        <f>SUM(M141:M158)</f>
        <v>2802.2822603756872</v>
      </c>
      <c r="N159" s="23">
        <f t="shared" si="100"/>
        <v>7.6774856448648965</v>
      </c>
      <c r="O159" s="24">
        <f t="shared" si="101"/>
        <v>13.259906122391877</v>
      </c>
      <c r="P159" s="43"/>
      <c r="Q159" s="47" t="s">
        <v>18</v>
      </c>
      <c r="R159" s="37">
        <f t="shared" si="102"/>
        <v>1174</v>
      </c>
      <c r="S159" s="36">
        <f t="shared" si="103"/>
        <v>3995.7793814970173</v>
      </c>
      <c r="T159" s="38">
        <f t="shared" si="104"/>
        <v>10.947340771224704</v>
      </c>
      <c r="U159" s="39">
        <f t="shared" si="105"/>
        <v>9.32482178128169</v>
      </c>
      <c r="V159" s="7"/>
    </row>
    <row r="160" spans="1:22" x14ac:dyDescent="0.2">
      <c r="B160" s="21"/>
    </row>
  </sheetData>
  <pageMargins left="0.7" right="0.7" top="0.75" bottom="0.75" header="0.3" footer="0.3"/>
  <pageSetup paperSize="9" orientation="portrait" horizontalDpi="300" verticalDpi="300" r:id="rId1"/>
  <ignoredErrors>
    <ignoredError sqref="AP6:AP26 AJ24:AJ26 AJ124:AJ125 T6:T26 T141:T159 AP105:AP125 AJ105:AJ122 T105:T122 M152:N159 T124:T125 AB70 AB47 AB24 AB93 M141:N151 E140 L24:N26 C28:E28 L28:M28 L29:N49 C51:E51 L51:M51 L52:N72 C74:E74 L74:M74 L75:N94 M105:N122 E104 M104 L124:N125 M140 M123:N123 AI123:AM123 AA123:AD123 S123:W123 H140 H104 E103 H74 H51 C52:F72 H28 C29:F49 C75:F94 C124:F125 E141:F151 C24:F26 F152:F159 O141:O151 O24:O26 O29:O49 O52:O72 O75:O94 O105:O122 O124:O125 O123:Q123 G103:H103 G52:H72 G29:H49 G75:H94 G105:H125 G141:H151 G24:H26 G152:H159 AP29:AP49 AJ29:AJ49 T29:T49 AP52:AP72 AJ52:AJ72 T52:T72 AP75:AP94 AJ75:AJ93 T75:T93 M103 AJ139 AP139 AP140:AP158 E105:F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Necesidad teórica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dominguez fidalgo</dc:creator>
  <cp:lastModifiedBy>Galo</cp:lastModifiedBy>
  <dcterms:created xsi:type="dcterms:W3CDTF">2018-02-10T12:54:22Z</dcterms:created>
  <dcterms:modified xsi:type="dcterms:W3CDTF">2019-12-13T19:23:12Z</dcterms:modified>
</cp:coreProperties>
</file>